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D:\ASHRAE140\ASHRAE-140Tests_HAP6.0-rev4\ASHRAE-140Tests_HAP6.0\Section5.5Tests\"/>
    </mc:Choice>
  </mc:AlternateContent>
  <xr:revisionPtr revIDLastSave="0" documentId="13_ncr:1_{09A3BFD7-6DE0-4719-A86E-643AE8B13718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A" sheetId="1" r:id="rId1"/>
  </sheets>
  <definedNames>
    <definedName name="_Fill" hidden="1">A!#REF!</definedName>
    <definedName name="_xlnm.Print_Area" localSheetId="0">A!$U$55:$AS$55</definedName>
  </definedNames>
  <calcPr calcId="191029" iterate="1" iterateCount="200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73" i="1" l="1"/>
  <c r="U73" i="1"/>
  <c r="T73" i="1"/>
  <c r="S73" i="1"/>
  <c r="X68" i="1"/>
  <c r="U68" i="1"/>
  <c r="T68" i="1"/>
  <c r="Y63" i="1"/>
  <c r="X63" i="1"/>
  <c r="W63" i="1"/>
  <c r="V63" i="1"/>
  <c r="U63" i="1"/>
  <c r="S68" i="1"/>
  <c r="T63" i="1" l="1"/>
  <c r="S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Wu, Tiejun</author>
  </authors>
  <commentList>
    <comment ref="J61" authorId="0" shapeId="0" xr:uid="{EFC31F98-1C14-440F-928D-74699E4384F9}">
      <text>
        <r>
          <rPr>
            <b/>
            <sz val="9"/>
            <color indexed="81"/>
            <rFont val="Tahoma"/>
            <family val="2"/>
          </rPr>
          <t>Wu, Tiejun:
Cooling coil is upstream of heating coil</t>
        </r>
      </text>
    </comment>
  </commentList>
</comments>
</file>

<file path=xl/sharedStrings.xml><?xml version="1.0" encoding="utf-8"?>
<sst xmlns="http://schemas.openxmlformats.org/spreadsheetml/2006/main" count="566" uniqueCount="135">
  <si>
    <t>INSTRUCTIONS</t>
  </si>
  <si>
    <t xml:space="preserve">2. Data entry is restricted to the following ranges: </t>
  </si>
  <si>
    <t>Cases</t>
  </si>
  <si>
    <t>Sensible</t>
  </si>
  <si>
    <t>Latent</t>
  </si>
  <si>
    <t>(%)</t>
  </si>
  <si>
    <t>Zone</t>
  </si>
  <si>
    <t>Total</t>
  </si>
  <si>
    <t>1. Use specified units.</t>
  </si>
  <si>
    <t xml:space="preserve">Sensible </t>
  </si>
  <si>
    <t>Load</t>
  </si>
  <si>
    <t>Coil</t>
  </si>
  <si>
    <t>Heating</t>
  </si>
  <si>
    <t>Location</t>
  </si>
  <si>
    <t>Cooling Coil</t>
  </si>
  <si>
    <t>Loads</t>
  </si>
  <si>
    <t>Variable</t>
  </si>
  <si>
    <t>Software:</t>
  </si>
  <si>
    <t>Version:</t>
  </si>
  <si>
    <t>Date:</t>
  </si>
  <si>
    <t>Software Name, Version, and Date of Results</t>
  </si>
  <si>
    <t>Air</t>
  </si>
  <si>
    <t>Mixed</t>
  </si>
  <si>
    <t>Heat Coil</t>
  </si>
  <si>
    <t>Cool Coil</t>
  </si>
  <si>
    <t>Outlet</t>
  </si>
  <si>
    <t>Supply</t>
  </si>
  <si>
    <t>Return Fan</t>
  </si>
  <si>
    <t>Inlet</t>
  </si>
  <si>
    <t>3. Results are steady-state values for the last hour of the simulation.</t>
  </si>
  <si>
    <t>Coil Outlet</t>
  </si>
  <si>
    <t>RH</t>
  </si>
  <si>
    <t>(oa)</t>
  </si>
  <si>
    <t>(ma)</t>
  </si>
  <si>
    <t>(hco)</t>
  </si>
  <si>
    <t>(cco)</t>
  </si>
  <si>
    <t>(sa)</t>
  </si>
  <si>
    <t>(z1)</t>
  </si>
  <si>
    <t>(rfi)</t>
  </si>
  <si>
    <t>(rfo)</t>
  </si>
  <si>
    <t>Humidity ratio (g/gda)</t>
  </si>
  <si>
    <t>Specific volume (L/kgda)</t>
  </si>
  <si>
    <t>Enthalpy (J/gda)</t>
  </si>
  <si>
    <t>Mass flow rate (kgda/s)</t>
  </si>
  <si>
    <t>Dry bulb temperature (°C)</t>
  </si>
  <si>
    <r>
      <t>(QZ</t>
    </r>
    <r>
      <rPr>
        <vertAlign val="subscript"/>
        <sz val="12"/>
        <rFont val="Calibri"/>
        <family val="2"/>
      </rPr>
      <t>latent</t>
    </r>
    <r>
      <rPr>
        <sz val="12"/>
        <rFont val="Calibri"/>
        <family val="2"/>
      </rPr>
      <t>)</t>
    </r>
  </si>
  <si>
    <r>
      <t>(RH</t>
    </r>
    <r>
      <rPr>
        <vertAlign val="subscript"/>
        <sz val="12"/>
        <rFont val="Calibri"/>
        <family val="2"/>
      </rPr>
      <t>cco</t>
    </r>
    <r>
      <rPr>
        <sz val="12"/>
        <rFont val="Calibri"/>
        <family val="2"/>
      </rPr>
      <t>)</t>
    </r>
  </si>
  <si>
    <t>(QH)</t>
  </si>
  <si>
    <r>
      <t>(QC</t>
    </r>
    <r>
      <rPr>
        <vertAlign val="subscript"/>
        <sz val="12"/>
        <rFont val="Calibri"/>
        <family val="2"/>
      </rPr>
      <t>sensible</t>
    </r>
    <r>
      <rPr>
        <sz val="12"/>
        <rFont val="Calibri"/>
        <family val="2"/>
      </rPr>
      <t>)</t>
    </r>
  </si>
  <si>
    <r>
      <t>(QC</t>
    </r>
    <r>
      <rPr>
        <vertAlign val="subscript"/>
        <sz val="12"/>
        <rFont val="Calibri"/>
        <family val="2"/>
      </rPr>
      <t>latent</t>
    </r>
    <r>
      <rPr>
        <sz val="12"/>
        <rFont val="Calibri"/>
        <family val="2"/>
      </rPr>
      <t>)</t>
    </r>
  </si>
  <si>
    <r>
      <t>(QC</t>
    </r>
    <r>
      <rPr>
        <vertAlign val="subscript"/>
        <sz val="12"/>
        <rFont val="Calibri"/>
        <family val="2"/>
      </rPr>
      <t>total</t>
    </r>
    <r>
      <rPr>
        <sz val="12"/>
        <rFont val="Calibri"/>
        <family val="2"/>
      </rPr>
      <t>)</t>
    </r>
  </si>
  <si>
    <t>Outdoor</t>
  </si>
  <si>
    <t>Last Hour of Simulation - Summary Outputs - Constant Volume Terminal Reheat Air System</t>
  </si>
  <si>
    <t>Zone 1</t>
  </si>
  <si>
    <r>
      <t>(QZ1</t>
    </r>
    <r>
      <rPr>
        <vertAlign val="subscript"/>
        <sz val="12"/>
        <rFont val="Calibri"/>
        <family val="2"/>
      </rPr>
      <t>latent</t>
    </r>
    <r>
      <rPr>
        <sz val="12"/>
        <rFont val="Calibri"/>
        <family val="2"/>
      </rPr>
      <t>)</t>
    </r>
  </si>
  <si>
    <t>Zone 2</t>
  </si>
  <si>
    <r>
      <t>(QZ2</t>
    </r>
    <r>
      <rPr>
        <vertAlign val="subscript"/>
        <sz val="12"/>
        <rFont val="Calibri"/>
        <family val="2"/>
      </rPr>
      <t>latent</t>
    </r>
    <r>
      <rPr>
        <sz val="12"/>
        <rFont val="Calibri"/>
        <family val="2"/>
      </rPr>
      <t>)</t>
    </r>
  </si>
  <si>
    <r>
      <t>(QH</t>
    </r>
    <r>
      <rPr>
        <vertAlign val="subscript"/>
        <sz val="12"/>
        <rFont val="Calibri"/>
        <family val="2"/>
      </rPr>
      <t>preheat</t>
    </r>
    <r>
      <rPr>
        <sz val="12"/>
        <rFont val="Calibri"/>
        <family val="2"/>
      </rPr>
      <t>)</t>
    </r>
  </si>
  <si>
    <t>Reheat Coil</t>
  </si>
  <si>
    <r>
      <t>(QH1</t>
    </r>
    <r>
      <rPr>
        <vertAlign val="subscript"/>
        <sz val="12"/>
        <rFont val="Calibri"/>
        <family val="2"/>
      </rPr>
      <t>reheat</t>
    </r>
    <r>
      <rPr>
        <sz val="12"/>
        <rFont val="Calibri"/>
        <family val="2"/>
      </rPr>
      <t>)</t>
    </r>
  </si>
  <si>
    <r>
      <t>(QH2</t>
    </r>
    <r>
      <rPr>
        <vertAlign val="subscript"/>
        <sz val="12"/>
        <rFont val="Calibri"/>
        <family val="2"/>
      </rPr>
      <t>reheat</t>
    </r>
    <r>
      <rPr>
        <sz val="12"/>
        <rFont val="Calibri"/>
        <family val="2"/>
      </rPr>
      <t>)</t>
    </r>
  </si>
  <si>
    <t>Preheat Coil</t>
  </si>
  <si>
    <t>(pco)</t>
  </si>
  <si>
    <t>Supply Air</t>
  </si>
  <si>
    <t>(z1s)</t>
  </si>
  <si>
    <t>(z2s)</t>
  </si>
  <si>
    <t>(z2)</t>
  </si>
  <si>
    <t>Return</t>
  </si>
  <si>
    <t>(ra)</t>
  </si>
  <si>
    <t>Last Hour of Simulation - Summary Outputs - Fan Coil Air System</t>
  </si>
  <si>
    <t>Last Hour of Simulation - Detailed Outputs - Constant Volume Terminal Reheat Air System</t>
  </si>
  <si>
    <t>Last Hour of Simulation - Summary Outputs - Single Zone Air System</t>
  </si>
  <si>
    <t>Last Hour of Simulation - Summary Outputs - Variable Air Volume System</t>
  </si>
  <si>
    <t>Last Hour of Simulation - Detailed Outputs - Variable Air Volume System</t>
  </si>
  <si>
    <t>(kWh/h)</t>
  </si>
  <si>
    <t>Pre-Heating</t>
  </si>
  <si>
    <t>n/a*</t>
  </si>
  <si>
    <t>* n/a = not applicable</t>
  </si>
  <si>
    <t>Last Hour of Simulation - Detailed Outputs - Fan Coil Air System</t>
  </si>
  <si>
    <t>Last Hour of Simulation - Detailed Outputs - Single Zone Air System</t>
  </si>
  <si>
    <t>Heating Load</t>
  </si>
  <si>
    <t>Cooling Load</t>
  </si>
  <si>
    <r>
      <t>(QZC</t>
    </r>
    <r>
      <rPr>
        <vertAlign val="subscript"/>
        <sz val="12"/>
        <rFont val="Calibri"/>
        <family val="2"/>
      </rPr>
      <t>latent</t>
    </r>
    <r>
      <rPr>
        <sz val="12"/>
        <rFont val="Calibri"/>
        <family val="2"/>
      </rPr>
      <t>)</t>
    </r>
  </si>
  <si>
    <r>
      <t>(QZH</t>
    </r>
    <r>
      <rPr>
        <vertAlign val="subscript"/>
        <sz val="12"/>
        <rFont val="Calibri"/>
        <family val="2"/>
      </rPr>
      <t>sensible</t>
    </r>
    <r>
      <rPr>
        <sz val="12"/>
        <rFont val="Calibri"/>
        <family val="2"/>
      </rPr>
      <t>)</t>
    </r>
  </si>
  <si>
    <r>
      <t>(QZH1</t>
    </r>
    <r>
      <rPr>
        <vertAlign val="subscript"/>
        <sz val="12"/>
        <rFont val="Calibri"/>
        <family val="2"/>
      </rPr>
      <t>sensible</t>
    </r>
    <r>
      <rPr>
        <sz val="12"/>
        <rFont val="Calibri"/>
        <family val="2"/>
      </rPr>
      <t>)</t>
    </r>
  </si>
  <si>
    <r>
      <t>(QZC1</t>
    </r>
    <r>
      <rPr>
        <vertAlign val="subscript"/>
        <sz val="12"/>
        <rFont val="Calibri"/>
        <family val="2"/>
      </rPr>
      <t>sensible</t>
    </r>
    <r>
      <rPr>
        <sz val="12"/>
        <rFont val="Calibri"/>
        <family val="2"/>
      </rPr>
      <t>)</t>
    </r>
  </si>
  <si>
    <r>
      <t>(QZC2</t>
    </r>
    <r>
      <rPr>
        <vertAlign val="subscript"/>
        <sz val="12"/>
        <rFont val="Calibri"/>
        <family val="2"/>
      </rPr>
      <t>sensible</t>
    </r>
    <r>
      <rPr>
        <sz val="12"/>
        <rFont val="Calibri"/>
        <family val="2"/>
      </rPr>
      <t>)</t>
    </r>
  </si>
  <si>
    <r>
      <t>(QZH2</t>
    </r>
    <r>
      <rPr>
        <vertAlign val="subscript"/>
        <sz val="12"/>
        <rFont val="Calibri"/>
        <family val="2"/>
      </rPr>
      <t>sensible</t>
    </r>
    <r>
      <rPr>
        <sz val="12"/>
        <rFont val="Calibri"/>
        <family val="2"/>
      </rPr>
      <t>)</t>
    </r>
  </si>
  <si>
    <t>AE301</t>
  </si>
  <si>
    <t>AE303</t>
  </si>
  <si>
    <t>AE304</t>
  </si>
  <si>
    <t>AE305</t>
  </si>
  <si>
    <t>AE306</t>
  </si>
  <si>
    <t>AE326</t>
  </si>
  <si>
    <t>AE345</t>
  </si>
  <si>
    <t>AE401</t>
  </si>
  <si>
    <t>AE403</t>
  </si>
  <si>
    <t>AE404</t>
  </si>
  <si>
    <t>AE405</t>
  </si>
  <si>
    <t>AE406</t>
  </si>
  <si>
    <t>AE426</t>
  </si>
  <si>
    <t>AE445</t>
  </si>
  <si>
    <t>AE101</t>
  </si>
  <si>
    <t>AE103</t>
  </si>
  <si>
    <t>AE104</t>
  </si>
  <si>
    <t>AE201</t>
  </si>
  <si>
    <t>AE203</t>
  </si>
  <si>
    <t>AE204</t>
  </si>
  <si>
    <t>AE205</t>
  </si>
  <si>
    <t>AE206</t>
  </si>
  <si>
    <t>AE226</t>
  </si>
  <si>
    <t>AE245</t>
  </si>
  <si>
    <t>Output Spreadsheet for Standard 140 Airside HVAC Equipment Performance Analytical Verification Cases AE101 through AE445</t>
  </si>
  <si>
    <t>C50...C52:</t>
  </si>
  <si>
    <t>C61...J63:</t>
  </si>
  <si>
    <t>S61...Y75:</t>
  </si>
  <si>
    <t>C89...J95:</t>
  </si>
  <si>
    <t>S89...Z123:</t>
  </si>
  <si>
    <t>C137...O143:</t>
  </si>
  <si>
    <t>S137...AC171:</t>
  </si>
  <si>
    <t>C185...O191:</t>
  </si>
  <si>
    <t>S185...AC219:</t>
  </si>
  <si>
    <t>Coil Loads, Fan Coil Air System, AE100 Series Cases</t>
  </si>
  <si>
    <t>Detailed Outputs, Fan Coil Air System, AE100 Series Cases</t>
  </si>
  <si>
    <t>Coil Loads, Single Zone Air System, AE200 Series Cases</t>
  </si>
  <si>
    <t>Detailed Outputs, Single Zone Air System, AE200 Series Cases</t>
  </si>
  <si>
    <t>Coil Loads, Constant Volume Terminal Reheat Air System, AE300 Series Cases</t>
  </si>
  <si>
    <t>Detailed Outputs, Constant Volume Terminal Reheat Air System, AE300 Series Cases</t>
  </si>
  <si>
    <t>Coil Loads, Variable Air Volume Air System, AE400 Series Cases</t>
  </si>
  <si>
    <t>Detailed Outputs, Variable Air Volume Air System, AE400 Series Cases</t>
  </si>
  <si>
    <t>4. Output terminology is defined in Section 6.5</t>
  </si>
  <si>
    <t>Sec5-5out.xlsx</t>
  </si>
  <si>
    <t>Carrier HAP</t>
  </si>
  <si>
    <t>© Carrier 2023.  All rights reserved.</t>
  </si>
  <si>
    <t>6.0.0.888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</si>
</sst>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0.0000"/>
    <numFmt numFmtId="166" formatCode="0.000"/>
    <numFmt numFmtId="167" formatCode="0.00000"/>
    <numFmt numFmtId="168" formatCode="0.0"/>
    <numFmt numFmtId="169" formatCode="0.0000000"/>
  </numFmts>
  <fonts count="11" x14ac:knownFonts="1">
    <font>
      <sz val="12"/>
      <name val="Helv"/>
    </font>
    <font>
      <sz val="12"/>
      <name val="Calibri"/>
      <family val="2"/>
    </font>
    <font>
      <vertAlign val="subscript"/>
      <sz val="12"/>
      <name val="Calibri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Protection="1"/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Protection="1"/>
    <xf numFmtId="0" fontId="3" fillId="0" borderId="2" xfId="0" applyFont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6" fillId="0" borderId="4" xfId="0" applyFont="1" applyBorder="1" applyProtection="1"/>
    <xf numFmtId="0" fontId="3" fillId="0" borderId="0" xfId="0" applyFont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alignment horizontal="left"/>
      <protection locked="0"/>
    </xf>
    <xf numFmtId="0" fontId="6" fillId="0" borderId="6" xfId="0" applyFont="1" applyBorder="1" applyProtection="1"/>
    <xf numFmtId="0" fontId="3" fillId="0" borderId="7" xfId="0" applyFont="1" applyBorder="1" applyAlignment="1" applyProtection="1">
      <alignment horizontal="left"/>
      <protection locked="0"/>
    </xf>
    <xf numFmtId="0" fontId="3" fillId="0" borderId="8" xfId="0" applyFont="1" applyBorder="1" applyAlignment="1" applyProtection="1">
      <alignment horizontal="left"/>
      <protection locked="0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/>
    <xf numFmtId="164" fontId="3" fillId="0" borderId="13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/>
    <xf numFmtId="164" fontId="3" fillId="0" borderId="16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 vertical="top" wrapText="1"/>
    </xf>
    <xf numFmtId="164" fontId="3" fillId="0" borderId="18" xfId="0" applyNumberFormat="1" applyFont="1" applyBorder="1" applyAlignment="1">
      <alignment horizontal="center"/>
    </xf>
    <xf numFmtId="0" fontId="3" fillId="0" borderId="19" xfId="0" applyFont="1" applyBorder="1"/>
    <xf numFmtId="164" fontId="3" fillId="0" borderId="20" xfId="0" applyNumberFormat="1" applyFont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0" fontId="3" fillId="0" borderId="11" xfId="0" applyFont="1" applyBorder="1"/>
    <xf numFmtId="0" fontId="3" fillId="0" borderId="20" xfId="0" applyFont="1" applyBorder="1"/>
    <xf numFmtId="164" fontId="3" fillId="0" borderId="22" xfId="0" applyNumberFormat="1" applyFont="1" applyBorder="1" applyAlignment="1">
      <alignment horizontal="center"/>
    </xf>
    <xf numFmtId="164" fontId="3" fillId="0" borderId="23" xfId="0" applyNumberFormat="1" applyFont="1" applyBorder="1" applyAlignment="1">
      <alignment horizontal="center"/>
    </xf>
    <xf numFmtId="0" fontId="3" fillId="0" borderId="14" xfId="0" applyFont="1" applyBorder="1"/>
    <xf numFmtId="0" fontId="3" fillId="0" borderId="22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164" fontId="3" fillId="0" borderId="25" xfId="0" applyNumberFormat="1" applyFont="1" applyBorder="1" applyAlignment="1">
      <alignment horizontal="center"/>
    </xf>
    <xf numFmtId="164" fontId="3" fillId="0" borderId="27" xfId="0" applyNumberFormat="1" applyFont="1" applyBorder="1" applyAlignment="1">
      <alignment horizontal="center"/>
    </xf>
    <xf numFmtId="0" fontId="4" fillId="0" borderId="0" xfId="0" quotePrefix="1" applyFont="1"/>
    <xf numFmtId="0" fontId="5" fillId="0" borderId="0" xfId="0" applyFont="1" applyFill="1" applyBorder="1" applyAlignment="1">
      <alignment horizontal="left" vertical="top"/>
    </xf>
    <xf numFmtId="0" fontId="3" fillId="0" borderId="0" xfId="0" applyFont="1" applyBorder="1"/>
    <xf numFmtId="164" fontId="3" fillId="0" borderId="28" xfId="0" applyNumberFormat="1" applyFont="1" applyBorder="1" applyAlignment="1">
      <alignment horizontal="center"/>
    </xf>
    <xf numFmtId="164" fontId="3" fillId="0" borderId="29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0" fontId="3" fillId="0" borderId="14" xfId="0" applyFont="1" applyFill="1" applyBorder="1"/>
    <xf numFmtId="0" fontId="3" fillId="0" borderId="9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 vertical="top" wrapText="1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0" fontId="3" fillId="0" borderId="40" xfId="0" applyFont="1" applyBorder="1"/>
    <xf numFmtId="0" fontId="3" fillId="0" borderId="41" xfId="0" applyFont="1" applyBorder="1"/>
    <xf numFmtId="0" fontId="3" fillId="0" borderId="32" xfId="0" applyFont="1" applyFill="1" applyBorder="1" applyAlignment="1">
      <alignment horizontal="center"/>
    </xf>
    <xf numFmtId="0" fontId="3" fillId="0" borderId="43" xfId="0" applyFont="1" applyBorder="1"/>
    <xf numFmtId="0" fontId="3" fillId="0" borderId="45" xfId="0" applyFont="1" applyBorder="1"/>
    <xf numFmtId="0" fontId="3" fillId="0" borderId="46" xfId="0" applyFont="1" applyBorder="1"/>
    <xf numFmtId="0" fontId="3" fillId="0" borderId="47" xfId="0" applyFont="1" applyBorder="1"/>
    <xf numFmtId="0" fontId="3" fillId="0" borderId="48" xfId="0" applyFont="1" applyBorder="1"/>
    <xf numFmtId="0" fontId="3" fillId="0" borderId="49" xfId="0" applyFont="1" applyBorder="1"/>
    <xf numFmtId="0" fontId="3" fillId="0" borderId="50" xfId="0" applyFont="1" applyBorder="1"/>
    <xf numFmtId="0" fontId="3" fillId="0" borderId="51" xfId="0" applyFont="1" applyBorder="1"/>
    <xf numFmtId="0" fontId="3" fillId="0" borderId="52" xfId="0" applyFont="1" applyBorder="1"/>
    <xf numFmtId="0" fontId="3" fillId="0" borderId="53" xfId="0" applyFont="1" applyBorder="1"/>
    <xf numFmtId="0" fontId="3" fillId="0" borderId="54" xfId="0" applyFont="1" applyBorder="1" applyAlignment="1">
      <alignment horizontal="center"/>
    </xf>
    <xf numFmtId="0" fontId="3" fillId="0" borderId="55" xfId="0" applyFont="1" applyBorder="1"/>
    <xf numFmtId="0" fontId="3" fillId="0" borderId="56" xfId="0" applyFont="1" applyBorder="1"/>
    <xf numFmtId="0" fontId="3" fillId="0" borderId="57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3" fillId="0" borderId="58" xfId="0" applyNumberFormat="1" applyFont="1" applyBorder="1" applyAlignment="1">
      <alignment horizontal="left"/>
    </xf>
    <xf numFmtId="164" fontId="3" fillId="0" borderId="59" xfId="0" applyNumberFormat="1" applyFont="1" applyBorder="1" applyAlignment="1">
      <alignment horizontal="left"/>
    </xf>
    <xf numFmtId="0" fontId="3" fillId="0" borderId="59" xfId="0" applyFont="1" applyBorder="1" applyAlignment="1">
      <alignment horizontal="left" vertical="top" wrapText="1"/>
    </xf>
    <xf numFmtId="0" fontId="3" fillId="0" borderId="60" xfId="0" applyFont="1" applyBorder="1" applyAlignment="1">
      <alignment horizontal="left" vertical="top" wrapText="1"/>
    </xf>
    <xf numFmtId="164" fontId="3" fillId="0" borderId="61" xfId="0" applyNumberFormat="1" applyFont="1" applyBorder="1" applyAlignment="1">
      <alignment horizontal="center"/>
    </xf>
    <xf numFmtId="164" fontId="3" fillId="0" borderId="62" xfId="0" applyNumberFormat="1" applyFont="1" applyBorder="1" applyAlignment="1">
      <alignment horizontal="center"/>
    </xf>
    <xf numFmtId="164" fontId="3" fillId="0" borderId="63" xfId="0" applyNumberFormat="1" applyFont="1" applyBorder="1" applyAlignment="1">
      <alignment horizontal="center"/>
    </xf>
    <xf numFmtId="0" fontId="3" fillId="0" borderId="64" xfId="0" applyFont="1" applyBorder="1"/>
    <xf numFmtId="164" fontId="3" fillId="0" borderId="65" xfId="0" applyNumberFormat="1" applyFont="1" applyBorder="1" applyAlignment="1">
      <alignment horizontal="center"/>
    </xf>
    <xf numFmtId="164" fontId="3" fillId="0" borderId="66" xfId="0" applyNumberFormat="1" applyFont="1" applyBorder="1" applyAlignment="1">
      <alignment horizontal="center"/>
    </xf>
    <xf numFmtId="164" fontId="3" fillId="0" borderId="51" xfId="0" applyNumberFormat="1" applyFont="1" applyBorder="1" applyAlignment="1">
      <alignment horizontal="center"/>
    </xf>
    <xf numFmtId="164" fontId="3" fillId="0" borderId="52" xfId="0" applyNumberFormat="1" applyFont="1" applyBorder="1" applyAlignment="1">
      <alignment horizontal="center"/>
    </xf>
    <xf numFmtId="164" fontId="3" fillId="0" borderId="53" xfId="0" applyNumberFormat="1" applyFont="1" applyBorder="1" applyAlignment="1">
      <alignment horizontal="center"/>
    </xf>
    <xf numFmtId="164" fontId="3" fillId="0" borderId="21" xfId="0" applyNumberFormat="1" applyFont="1" applyBorder="1" applyAlignment="1">
      <alignment horizontal="left"/>
    </xf>
    <xf numFmtId="164" fontId="3" fillId="0" borderId="23" xfId="0" applyNumberFormat="1" applyFont="1" applyBorder="1" applyAlignment="1">
      <alignment horizontal="left"/>
    </xf>
    <xf numFmtId="0" fontId="3" fillId="0" borderId="23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164" fontId="3" fillId="0" borderId="67" xfId="0" applyNumberFormat="1" applyFont="1" applyBorder="1" applyAlignment="1">
      <alignment horizontal="center"/>
    </xf>
    <xf numFmtId="164" fontId="3" fillId="0" borderId="68" xfId="0" applyNumberFormat="1" applyFont="1" applyBorder="1" applyAlignment="1">
      <alignment horizontal="center"/>
    </xf>
    <xf numFmtId="0" fontId="3" fillId="0" borderId="58" xfId="0" applyFont="1" applyBorder="1"/>
    <xf numFmtId="0" fontId="3" fillId="0" borderId="59" xfId="0" applyFont="1" applyBorder="1"/>
    <xf numFmtId="0" fontId="3" fillId="0" borderId="60" xfId="0" applyFont="1" applyBorder="1"/>
    <xf numFmtId="0" fontId="3" fillId="0" borderId="61" xfId="0" applyFont="1" applyBorder="1" applyAlignment="1">
      <alignment horizontal="center"/>
    </xf>
    <xf numFmtId="0" fontId="3" fillId="0" borderId="62" xfId="0" applyFont="1" applyBorder="1"/>
    <xf numFmtId="0" fontId="3" fillId="0" borderId="63" xfId="0" applyFont="1" applyBorder="1"/>
    <xf numFmtId="14" fontId="3" fillId="0" borderId="7" xfId="0" applyNumberFormat="1" applyFont="1" applyBorder="1" applyAlignment="1" applyProtection="1">
      <alignment horizontal="left"/>
      <protection locked="0"/>
    </xf>
    <xf numFmtId="2" fontId="3" fillId="0" borderId="62" xfId="0" applyNumberFormat="1" applyFont="1" applyBorder="1" applyAlignment="1">
      <alignment horizontal="center"/>
    </xf>
    <xf numFmtId="2" fontId="3" fillId="0" borderId="22" xfId="0" applyNumberFormat="1" applyFont="1" applyBorder="1" applyAlignment="1">
      <alignment horizontal="center"/>
    </xf>
    <xf numFmtId="2" fontId="3" fillId="0" borderId="23" xfId="0" applyNumberFormat="1" applyFont="1" applyBorder="1" applyAlignment="1">
      <alignment horizontal="center"/>
    </xf>
    <xf numFmtId="165" fontId="3" fillId="0" borderId="22" xfId="0" applyNumberFormat="1" applyFont="1" applyBorder="1" applyAlignment="1">
      <alignment horizontal="center"/>
    </xf>
    <xf numFmtId="0" fontId="3" fillId="0" borderId="0" xfId="0" quotePrefix="1" applyFont="1" applyBorder="1" applyAlignment="1" applyProtection="1">
      <alignment horizontal="left"/>
      <protection locked="0"/>
    </xf>
    <xf numFmtId="167" fontId="3" fillId="0" borderId="22" xfId="0" applyNumberFormat="1" applyFont="1" applyBorder="1" applyAlignment="1">
      <alignment horizontal="center"/>
    </xf>
    <xf numFmtId="165" fontId="3" fillId="0" borderId="52" xfId="0" applyNumberFormat="1" applyFont="1" applyBorder="1" applyAlignment="1">
      <alignment horizontal="center"/>
    </xf>
    <xf numFmtId="165" fontId="3" fillId="0" borderId="23" xfId="0" applyNumberFormat="1" applyFont="1" applyBorder="1" applyAlignment="1">
      <alignment horizontal="center"/>
    </xf>
    <xf numFmtId="166" fontId="3" fillId="0" borderId="52" xfId="0" applyNumberFormat="1" applyFont="1" applyBorder="1" applyAlignment="1">
      <alignment horizontal="center"/>
    </xf>
    <xf numFmtId="166" fontId="3" fillId="0" borderId="22" xfId="0" applyNumberFormat="1" applyFont="1" applyBorder="1" applyAlignment="1">
      <alignment horizontal="center"/>
    </xf>
    <xf numFmtId="166" fontId="3" fillId="0" borderId="23" xfId="0" applyNumberFormat="1" applyFont="1" applyBorder="1" applyAlignment="1">
      <alignment horizontal="center"/>
    </xf>
    <xf numFmtId="2" fontId="3" fillId="0" borderId="52" xfId="0" applyNumberFormat="1" applyFont="1" applyBorder="1" applyAlignment="1">
      <alignment horizontal="center"/>
    </xf>
    <xf numFmtId="165" fontId="3" fillId="0" borderId="34" xfId="0" applyNumberFormat="1" applyFont="1" applyBorder="1"/>
    <xf numFmtId="166" fontId="3" fillId="0" borderId="39" xfId="0" applyNumberFormat="1" applyFont="1" applyBorder="1"/>
    <xf numFmtId="167" fontId="3" fillId="0" borderId="20" xfId="0" applyNumberFormat="1" applyFont="1" applyBorder="1" applyAlignment="1">
      <alignment horizontal="center"/>
    </xf>
    <xf numFmtId="1" fontId="3" fillId="0" borderId="22" xfId="0" applyNumberFormat="1" applyFont="1" applyBorder="1"/>
    <xf numFmtId="0" fontId="3" fillId="0" borderId="20" xfId="0" applyNumberFormat="1" applyFont="1" applyBorder="1"/>
    <xf numFmtId="0" fontId="3" fillId="0" borderId="22" xfId="0" applyNumberFormat="1" applyFont="1" applyBorder="1"/>
    <xf numFmtId="0" fontId="3" fillId="0" borderId="25" xfId="0" applyNumberFormat="1" applyFont="1" applyBorder="1"/>
    <xf numFmtId="2" fontId="3" fillId="0" borderId="55" xfId="0" applyNumberFormat="1" applyFont="1" applyBorder="1"/>
    <xf numFmtId="2" fontId="3" fillId="0" borderId="56" xfId="0" applyNumberFormat="1" applyFont="1" applyBorder="1"/>
    <xf numFmtId="2" fontId="3" fillId="0" borderId="57" xfId="0" applyNumberFormat="1" applyFont="1" applyBorder="1"/>
    <xf numFmtId="168" fontId="3" fillId="0" borderId="42" xfId="0" applyNumberFormat="1" applyFont="1" applyBorder="1" applyAlignment="1">
      <alignment horizontal="center"/>
    </xf>
    <xf numFmtId="168" fontId="3" fillId="0" borderId="44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165" fontId="3" fillId="0" borderId="35" xfId="0" applyNumberFormat="1" applyFont="1" applyBorder="1"/>
    <xf numFmtId="165" fontId="3" fillId="0" borderId="33" xfId="0" applyNumberFormat="1" applyFont="1" applyBorder="1"/>
    <xf numFmtId="169" fontId="3" fillId="0" borderId="36" xfId="0" applyNumberFormat="1" applyFont="1" applyBorder="1"/>
    <xf numFmtId="0" fontId="4" fillId="2" borderId="0" xfId="0" applyFont="1" applyFill="1"/>
    <xf numFmtId="0" fontId="3" fillId="2" borderId="0" xfId="0" applyFont="1" applyFill="1"/>
    <xf numFmtId="0" fontId="3" fillId="0" borderId="78" xfId="0" applyFont="1" applyBorder="1" applyAlignment="1">
      <alignment horizontal="center"/>
    </xf>
    <xf numFmtId="0" fontId="3" fillId="0" borderId="79" xfId="0" applyFont="1" applyBorder="1" applyAlignment="1">
      <alignment horizontal="center"/>
    </xf>
    <xf numFmtId="0" fontId="3" fillId="0" borderId="80" xfId="0" applyFont="1" applyBorder="1" applyAlignment="1">
      <alignment horizontal="center"/>
    </xf>
    <xf numFmtId="164" fontId="3" fillId="0" borderId="77" xfId="0" applyNumberFormat="1" applyFont="1" applyBorder="1" applyAlignment="1">
      <alignment horizontal="center"/>
    </xf>
    <xf numFmtId="164" fontId="3" fillId="0" borderId="69" xfId="0" applyNumberFormat="1" applyFont="1" applyBorder="1" applyAlignment="1">
      <alignment horizontal="center"/>
    </xf>
    <xf numFmtId="164" fontId="3" fillId="0" borderId="70" xfId="0" applyNumberFormat="1" applyFont="1" applyBorder="1" applyAlignment="1">
      <alignment horizontal="center"/>
    </xf>
    <xf numFmtId="0" fontId="3" fillId="0" borderId="74" xfId="0" applyFont="1" applyBorder="1" applyAlignment="1">
      <alignment horizontal="center" vertical="top" wrapText="1"/>
    </xf>
    <xf numFmtId="0" fontId="3" fillId="0" borderId="75" xfId="0" applyFont="1" applyBorder="1" applyAlignment="1">
      <alignment horizontal="center" vertical="top" wrapText="1"/>
    </xf>
    <xf numFmtId="0" fontId="3" fillId="0" borderId="76" xfId="0" applyFont="1" applyBorder="1" applyAlignment="1">
      <alignment horizontal="center" vertical="top" wrapText="1"/>
    </xf>
    <xf numFmtId="0" fontId="3" fillId="0" borderId="71" xfId="0" applyFont="1" applyBorder="1" applyAlignment="1">
      <alignment horizontal="center"/>
    </xf>
    <xf numFmtId="0" fontId="3" fillId="0" borderId="72" xfId="0" applyFont="1" applyBorder="1" applyAlignment="1">
      <alignment horizontal="center"/>
    </xf>
    <xf numFmtId="0" fontId="3" fillId="0" borderId="7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pageSetUpPr fitToPage="1"/>
  </sheetPr>
  <dimension ref="A1:AC221"/>
  <sheetViews>
    <sheetView showGridLines="0" tabSelected="1" topLeftCell="J165" zoomScale="75" zoomScaleNormal="75" workbookViewId="0">
      <selection activeCell="C137" sqref="C137:AC219"/>
    </sheetView>
  </sheetViews>
  <sheetFormatPr defaultColWidth="9.77734375" defaultRowHeight="15" customHeight="1" x14ac:dyDescent="0.25"/>
  <cols>
    <col min="1" max="1" width="9.77734375" style="1"/>
    <col min="2" max="2" width="8" style="1" customWidth="1"/>
    <col min="3" max="4" width="11.109375" style="1" customWidth="1"/>
    <col min="5" max="5" width="9.21875" style="1" customWidth="1"/>
    <col min="6" max="6" width="11.33203125" style="1" customWidth="1"/>
    <col min="7" max="7" width="11" style="1" customWidth="1"/>
    <col min="8" max="8" width="9" style="1" customWidth="1"/>
    <col min="9" max="9" width="10" style="1" customWidth="1"/>
    <col min="10" max="15" width="9.109375" style="1" customWidth="1"/>
    <col min="16" max="16" width="5.33203125" style="1" customWidth="1"/>
    <col min="17" max="17" width="8.21875" style="1" customWidth="1"/>
    <col min="18" max="18" width="21.77734375" style="1" customWidth="1"/>
    <col min="19" max="19" width="9.33203125" style="1" customWidth="1"/>
    <col min="20" max="20" width="8.5546875" style="1" customWidth="1"/>
    <col min="21" max="21" width="10.109375" style="1" customWidth="1"/>
    <col min="22" max="22" width="9.77734375" style="1" customWidth="1"/>
    <col min="23" max="23" width="9.88671875" style="1" customWidth="1"/>
    <col min="24" max="24" width="8.33203125" style="1" customWidth="1"/>
    <col min="25" max="25" width="9.33203125" style="1" customWidth="1"/>
    <col min="26" max="26" width="9.21875" style="1" customWidth="1"/>
    <col min="27" max="30" width="9.33203125" style="1" customWidth="1"/>
    <col min="31" max="31" width="6.77734375" style="1" customWidth="1"/>
    <col min="32" max="32" width="7.77734375" style="1" customWidth="1"/>
    <col min="33" max="33" width="4.77734375" style="1" customWidth="1"/>
    <col min="34" max="34" width="6.77734375" style="1" customWidth="1"/>
    <col min="35" max="35" width="7.77734375" style="1" customWidth="1"/>
    <col min="36" max="36" width="4.77734375" style="1" customWidth="1"/>
    <col min="37" max="37" width="6.77734375" style="1" customWidth="1"/>
    <col min="38" max="38" width="7.77734375" style="1" customWidth="1"/>
    <col min="39" max="39" width="4.77734375" style="1" customWidth="1"/>
    <col min="40" max="40" width="6.77734375" style="1" customWidth="1"/>
    <col min="41" max="41" width="7.77734375" style="1" customWidth="1"/>
    <col min="42" max="42" width="4.77734375" style="1" customWidth="1"/>
    <col min="43" max="43" width="6.77734375" style="1" customWidth="1"/>
    <col min="44" max="44" width="7.77734375" style="1" customWidth="1"/>
    <col min="45" max="45" width="4.77734375" style="1" customWidth="1"/>
    <col min="46" max="46" width="0.88671875" style="1" customWidth="1"/>
    <col min="47" max="47" width="6.77734375" style="1" customWidth="1"/>
    <col min="48" max="48" width="7.77734375" style="1" customWidth="1"/>
    <col min="49" max="49" width="4.77734375" style="1" customWidth="1"/>
    <col min="50" max="52" width="5.77734375" style="1" customWidth="1"/>
    <col min="53" max="58" width="7.77734375" style="1" customWidth="1"/>
    <col min="59" max="16384" width="9.77734375" style="1"/>
  </cols>
  <sheetData>
    <row r="1" spans="1:3" ht="15" customHeight="1" x14ac:dyDescent="0.25">
      <c r="A1" s="1" t="s">
        <v>131</v>
      </c>
    </row>
    <row r="2" spans="1:3" ht="15" customHeight="1" x14ac:dyDescent="0.25">
      <c r="A2" s="1" t="s">
        <v>112</v>
      </c>
    </row>
    <row r="3" spans="1:3" ht="15" customHeight="1" x14ac:dyDescent="0.25">
      <c r="A3" s="140" t="s">
        <v>133</v>
      </c>
      <c r="B3" s="141"/>
      <c r="C3" s="141"/>
    </row>
    <row r="4" spans="1:3" ht="15" customHeight="1" x14ac:dyDescent="0.25">
      <c r="A4" s="1" t="s">
        <v>0</v>
      </c>
    </row>
    <row r="6" spans="1:3" ht="15" customHeight="1" x14ac:dyDescent="0.25">
      <c r="A6" s="1" t="s">
        <v>8</v>
      </c>
    </row>
    <row r="8" spans="1:3" ht="15" customHeight="1" x14ac:dyDescent="0.25">
      <c r="A8" s="1" t="s">
        <v>1</v>
      </c>
    </row>
    <row r="11" spans="1:3" ht="15" customHeight="1" x14ac:dyDescent="0.25">
      <c r="B11" s="3" t="s">
        <v>113</v>
      </c>
      <c r="C11" s="4" t="s">
        <v>20</v>
      </c>
    </row>
    <row r="12" spans="1:3" ht="15" customHeight="1" x14ac:dyDescent="0.25">
      <c r="B12" s="3" t="s">
        <v>114</v>
      </c>
      <c r="C12" s="1" t="s">
        <v>122</v>
      </c>
    </row>
    <row r="13" spans="1:3" ht="15" customHeight="1" x14ac:dyDescent="0.25">
      <c r="B13" s="3" t="s">
        <v>115</v>
      </c>
      <c r="C13" s="1" t="s">
        <v>123</v>
      </c>
    </row>
    <row r="14" spans="1:3" ht="15" customHeight="1" x14ac:dyDescent="0.25">
      <c r="B14" s="3" t="s">
        <v>116</v>
      </c>
      <c r="C14" s="1" t="s">
        <v>124</v>
      </c>
    </row>
    <row r="15" spans="1:3" ht="15" customHeight="1" x14ac:dyDescent="0.25">
      <c r="B15" s="3" t="s">
        <v>117</v>
      </c>
      <c r="C15" s="1" t="s">
        <v>125</v>
      </c>
    </row>
    <row r="16" spans="1:3" ht="15" customHeight="1" x14ac:dyDescent="0.25">
      <c r="A16" s="5"/>
      <c r="B16" s="3" t="s">
        <v>118</v>
      </c>
      <c r="C16" s="1" t="s">
        <v>126</v>
      </c>
    </row>
    <row r="17" spans="1:4" ht="15" customHeight="1" x14ac:dyDescent="0.25">
      <c r="B17" s="3" t="s">
        <v>119</v>
      </c>
      <c r="C17" s="1" t="s">
        <v>127</v>
      </c>
    </row>
    <row r="18" spans="1:4" ht="15" customHeight="1" x14ac:dyDescent="0.25">
      <c r="B18" s="3" t="s">
        <v>120</v>
      </c>
      <c r="C18" s="1" t="s">
        <v>128</v>
      </c>
    </row>
    <row r="19" spans="1:4" ht="15" customHeight="1" x14ac:dyDescent="0.25">
      <c r="B19" s="3" t="s">
        <v>121</v>
      </c>
      <c r="C19" s="1" t="s">
        <v>129</v>
      </c>
    </row>
    <row r="23" spans="1:4" ht="15" customHeight="1" x14ac:dyDescent="0.25">
      <c r="A23" s="1" t="s">
        <v>29</v>
      </c>
    </row>
    <row r="28" spans="1:4" ht="15" customHeight="1" x14ac:dyDescent="0.25">
      <c r="A28" s="1" t="s">
        <v>130</v>
      </c>
    </row>
    <row r="32" spans="1:4" ht="15" customHeight="1" x14ac:dyDescent="0.25">
      <c r="D32" s="6"/>
    </row>
    <row r="34" spans="4:4" ht="15" customHeight="1" x14ac:dyDescent="0.25">
      <c r="D34" s="6"/>
    </row>
    <row r="35" spans="4:4" ht="15" customHeight="1" x14ac:dyDescent="0.25">
      <c r="D35" s="6"/>
    </row>
    <row r="36" spans="4:4" ht="15" customHeight="1" x14ac:dyDescent="0.25">
      <c r="D36" s="6"/>
    </row>
    <row r="37" spans="4:4" ht="15" customHeight="1" x14ac:dyDescent="0.25">
      <c r="D37" s="6"/>
    </row>
    <row r="38" spans="4:4" ht="15" customHeight="1" x14ac:dyDescent="0.25">
      <c r="D38" s="6"/>
    </row>
    <row r="39" spans="4:4" ht="15" customHeight="1" x14ac:dyDescent="0.25">
      <c r="D39" s="6"/>
    </row>
    <row r="40" spans="4:4" ht="15" customHeight="1" x14ac:dyDescent="0.25">
      <c r="D40" s="6"/>
    </row>
    <row r="41" spans="4:4" ht="15" customHeight="1" x14ac:dyDescent="0.25">
      <c r="D41" s="6"/>
    </row>
    <row r="42" spans="4:4" ht="15" customHeight="1" x14ac:dyDescent="0.25">
      <c r="D42" s="6"/>
    </row>
    <row r="43" spans="4:4" ht="15" customHeight="1" x14ac:dyDescent="0.25">
      <c r="D43" s="6"/>
    </row>
    <row r="44" spans="4:4" ht="15" customHeight="1" x14ac:dyDescent="0.25">
      <c r="D44" s="6"/>
    </row>
    <row r="45" spans="4:4" ht="15" customHeight="1" x14ac:dyDescent="0.25">
      <c r="D45" s="6"/>
    </row>
    <row r="49" spans="2:25" ht="15" customHeight="1" thickBot="1" x14ac:dyDescent="0.3">
      <c r="C49" s="3"/>
      <c r="D49" s="6"/>
    </row>
    <row r="50" spans="2:25" ht="15" customHeight="1" x14ac:dyDescent="0.25">
      <c r="B50" s="7" t="s">
        <v>17</v>
      </c>
      <c r="C50" s="8" t="s">
        <v>132</v>
      </c>
      <c r="D50" s="8"/>
      <c r="E50" s="8"/>
      <c r="F50" s="9"/>
    </row>
    <row r="51" spans="2:25" ht="15" customHeight="1" x14ac:dyDescent="0.25">
      <c r="B51" s="10" t="s">
        <v>18</v>
      </c>
      <c r="C51" s="116" t="s">
        <v>134</v>
      </c>
      <c r="D51" s="11"/>
      <c r="E51" s="11"/>
      <c r="F51" s="12"/>
    </row>
    <row r="52" spans="2:25" ht="15" customHeight="1" thickBot="1" x14ac:dyDescent="0.3">
      <c r="B52" s="13" t="s">
        <v>19</v>
      </c>
      <c r="C52" s="111">
        <v>44894</v>
      </c>
      <c r="D52" s="14"/>
      <c r="E52" s="14"/>
      <c r="F52" s="15"/>
    </row>
    <row r="55" spans="2:25" ht="15" customHeight="1" x14ac:dyDescent="0.25">
      <c r="B55" s="16" t="s">
        <v>69</v>
      </c>
      <c r="C55" s="16"/>
      <c r="D55" s="16"/>
      <c r="E55" s="16"/>
      <c r="F55" s="16"/>
      <c r="G55" s="51"/>
      <c r="H55" s="51"/>
      <c r="I55" s="51"/>
      <c r="J55" s="53"/>
      <c r="K55" s="53"/>
      <c r="L55" s="53"/>
      <c r="M55" s="53"/>
      <c r="N55" s="53"/>
      <c r="O55" s="53"/>
    </row>
    <row r="56" spans="2:25" ht="15" customHeight="1" x14ac:dyDescent="0.25">
      <c r="B56" s="17"/>
      <c r="C56" s="18" t="s">
        <v>6</v>
      </c>
      <c r="D56" s="18" t="s">
        <v>6</v>
      </c>
      <c r="E56" s="18" t="s">
        <v>6</v>
      </c>
      <c r="F56" s="18" t="s">
        <v>12</v>
      </c>
      <c r="G56" s="142" t="s">
        <v>14</v>
      </c>
      <c r="H56" s="143"/>
      <c r="I56" s="143"/>
      <c r="J56" s="144"/>
      <c r="K56" s="53"/>
      <c r="L56" s="53"/>
      <c r="M56" s="53"/>
      <c r="N56" s="53"/>
      <c r="O56" s="53"/>
      <c r="Q56" s="16" t="s">
        <v>78</v>
      </c>
    </row>
    <row r="57" spans="2:25" ht="15" customHeight="1" x14ac:dyDescent="0.25">
      <c r="B57" s="17"/>
      <c r="C57" s="21" t="s">
        <v>9</v>
      </c>
      <c r="D57" s="21" t="s">
        <v>9</v>
      </c>
      <c r="E57" s="21" t="s">
        <v>4</v>
      </c>
      <c r="F57" s="23" t="s">
        <v>11</v>
      </c>
      <c r="G57" s="148" t="s">
        <v>15</v>
      </c>
      <c r="H57" s="149"/>
      <c r="I57" s="150"/>
      <c r="J57" s="22" t="s">
        <v>25</v>
      </c>
      <c r="K57" s="54"/>
      <c r="L57" s="54"/>
      <c r="M57" s="54"/>
      <c r="N57" s="54"/>
      <c r="O57" s="54"/>
      <c r="Q57" s="19"/>
      <c r="R57" s="46"/>
      <c r="S57" s="145" t="s">
        <v>13</v>
      </c>
      <c r="T57" s="146"/>
      <c r="U57" s="146"/>
      <c r="V57" s="146"/>
      <c r="W57" s="146"/>
      <c r="X57" s="146"/>
      <c r="Y57" s="147"/>
    </row>
    <row r="58" spans="2:25" ht="15" customHeight="1" x14ac:dyDescent="0.25">
      <c r="B58" s="17" t="s">
        <v>2</v>
      </c>
      <c r="C58" s="21" t="s">
        <v>80</v>
      </c>
      <c r="D58" s="21" t="s">
        <v>81</v>
      </c>
      <c r="E58" s="21" t="s">
        <v>10</v>
      </c>
      <c r="F58" s="23" t="s">
        <v>10</v>
      </c>
      <c r="G58" s="27" t="s">
        <v>3</v>
      </c>
      <c r="H58" s="27" t="s">
        <v>4</v>
      </c>
      <c r="I58" s="27" t="s">
        <v>7</v>
      </c>
      <c r="J58" s="22" t="s">
        <v>31</v>
      </c>
      <c r="K58" s="54"/>
      <c r="L58" s="54"/>
      <c r="M58" s="54"/>
      <c r="N58" s="54"/>
      <c r="O58" s="54"/>
      <c r="Q58" s="24"/>
      <c r="R58" s="47"/>
      <c r="S58" s="48" t="s">
        <v>51</v>
      </c>
      <c r="T58" s="20" t="s">
        <v>22</v>
      </c>
      <c r="U58" s="20" t="s">
        <v>23</v>
      </c>
      <c r="V58" s="20" t="s">
        <v>24</v>
      </c>
      <c r="W58" s="20" t="s">
        <v>26</v>
      </c>
      <c r="X58" s="46" t="s">
        <v>6</v>
      </c>
      <c r="Y58" s="26" t="s">
        <v>67</v>
      </c>
    </row>
    <row r="59" spans="2:25" ht="15" customHeight="1" x14ac:dyDescent="0.35">
      <c r="B59" s="17"/>
      <c r="C59" s="21" t="s">
        <v>83</v>
      </c>
      <c r="D59" s="21" t="s">
        <v>82</v>
      </c>
      <c r="E59" s="21" t="s">
        <v>45</v>
      </c>
      <c r="F59" s="23" t="s">
        <v>47</v>
      </c>
      <c r="G59" s="21" t="s">
        <v>48</v>
      </c>
      <c r="H59" s="21" t="s">
        <v>49</v>
      </c>
      <c r="I59" s="21" t="s">
        <v>50</v>
      </c>
      <c r="J59" s="57" t="s">
        <v>46</v>
      </c>
      <c r="K59" s="53"/>
      <c r="L59" s="53"/>
      <c r="M59" s="53"/>
      <c r="N59" s="53"/>
      <c r="O59" s="53"/>
      <c r="Q59" s="24"/>
      <c r="R59" s="47"/>
      <c r="S59" s="49" t="s">
        <v>21</v>
      </c>
      <c r="T59" s="25" t="s">
        <v>21</v>
      </c>
      <c r="U59" s="25" t="s">
        <v>25</v>
      </c>
      <c r="V59" s="25" t="s">
        <v>25</v>
      </c>
      <c r="W59" s="25" t="s">
        <v>21</v>
      </c>
      <c r="X59" s="47" t="s">
        <v>21</v>
      </c>
      <c r="Y59" s="28" t="s">
        <v>21</v>
      </c>
    </row>
    <row r="60" spans="2:25" ht="15" customHeight="1" x14ac:dyDescent="0.25">
      <c r="B60" s="29"/>
      <c r="C60" s="52" t="s">
        <v>74</v>
      </c>
      <c r="D60" s="52" t="s">
        <v>74</v>
      </c>
      <c r="E60" s="52" t="s">
        <v>74</v>
      </c>
      <c r="F60" s="52" t="s">
        <v>74</v>
      </c>
      <c r="G60" s="52" t="s">
        <v>74</v>
      </c>
      <c r="H60" s="52" t="s">
        <v>74</v>
      </c>
      <c r="I60" s="52" t="s">
        <v>74</v>
      </c>
      <c r="J60" s="68" t="s">
        <v>5</v>
      </c>
      <c r="K60" s="53"/>
      <c r="L60" s="53"/>
      <c r="M60" s="53"/>
      <c r="N60" s="53"/>
      <c r="O60" s="53"/>
      <c r="Q60" s="24" t="s">
        <v>2</v>
      </c>
      <c r="R60" s="47" t="s">
        <v>16</v>
      </c>
      <c r="S60" s="49" t="s">
        <v>32</v>
      </c>
      <c r="T60" s="25" t="s">
        <v>33</v>
      </c>
      <c r="U60" s="25" t="s">
        <v>34</v>
      </c>
      <c r="V60" s="25" t="s">
        <v>35</v>
      </c>
      <c r="W60" s="25" t="s">
        <v>36</v>
      </c>
      <c r="X60" s="47" t="s">
        <v>37</v>
      </c>
      <c r="Y60" s="103" t="s">
        <v>68</v>
      </c>
    </row>
    <row r="61" spans="2:25" ht="15" customHeight="1" x14ac:dyDescent="0.25">
      <c r="B61" s="32" t="s">
        <v>102</v>
      </c>
      <c r="C61" s="33">
        <v>-2.931</v>
      </c>
      <c r="D61" s="59">
        <v>0</v>
      </c>
      <c r="E61" s="138">
        <v>0.58609999999999995</v>
      </c>
      <c r="F61" s="62">
        <v>8.452</v>
      </c>
      <c r="G61" s="63">
        <v>0</v>
      </c>
      <c r="H61" s="33">
        <v>0</v>
      </c>
      <c r="I61" s="33">
        <v>0</v>
      </c>
      <c r="J61" s="134">
        <v>29.95</v>
      </c>
      <c r="K61" s="45"/>
      <c r="L61" s="45"/>
      <c r="M61" s="45"/>
      <c r="N61" s="45"/>
      <c r="O61" s="45"/>
      <c r="Q61" s="19" t="s">
        <v>102</v>
      </c>
      <c r="R61" s="86" t="s">
        <v>44</v>
      </c>
      <c r="S61" s="90">
        <v>-29</v>
      </c>
      <c r="T61" s="30">
        <v>4.4489116571393401</v>
      </c>
      <c r="U61" s="30">
        <v>29.628409999999999</v>
      </c>
      <c r="V61" s="30">
        <v>5.0342555177888304</v>
      </c>
      <c r="W61" s="30">
        <v>29.628409999999999</v>
      </c>
      <c r="X61" s="30">
        <v>21.1111111111111</v>
      </c>
      <c r="Y61" s="30">
        <v>21.1111111111111</v>
      </c>
    </row>
    <row r="62" spans="2:25" ht="15" customHeight="1" x14ac:dyDescent="0.25">
      <c r="B62" s="36" t="s">
        <v>103</v>
      </c>
      <c r="C62" s="37">
        <v>0</v>
      </c>
      <c r="D62" s="124">
        <v>1.4653560000000001</v>
      </c>
      <c r="E62" s="124">
        <v>0.58609999999999995</v>
      </c>
      <c r="F62" s="64">
        <v>0</v>
      </c>
      <c r="G62" s="65">
        <v>0.76510999999999996</v>
      </c>
      <c r="H62" s="37">
        <v>0</v>
      </c>
      <c r="I62" s="37">
        <v>0.76510999999999996</v>
      </c>
      <c r="J62" s="134">
        <v>31.346</v>
      </c>
      <c r="K62" s="45"/>
      <c r="L62" s="45"/>
      <c r="M62" s="45"/>
      <c r="N62" s="45"/>
      <c r="O62" s="45"/>
      <c r="Q62" s="24"/>
      <c r="R62" s="87" t="s">
        <v>40</v>
      </c>
      <c r="S62" s="91">
        <v>2.5900866666663701E-4</v>
      </c>
      <c r="T62" s="34">
        <v>1.61241432865837E-3</v>
      </c>
      <c r="U62" s="34">
        <v>1.6124167124760599E-3</v>
      </c>
      <c r="V62" s="34">
        <v>1.61241432865837E-3</v>
      </c>
      <c r="W62" s="34">
        <v>1.6124167124760599E-3</v>
      </c>
      <c r="X62" s="34">
        <v>2.28912030338816E-3</v>
      </c>
      <c r="Y62" s="35">
        <v>2.2891171596542402E-3</v>
      </c>
    </row>
    <row r="63" spans="2:25" ht="15" customHeight="1" x14ac:dyDescent="0.25">
      <c r="B63" s="38" t="s">
        <v>104</v>
      </c>
      <c r="C63" s="39">
        <v>0</v>
      </c>
      <c r="D63" s="137">
        <v>2.9307110000000001</v>
      </c>
      <c r="E63" s="137">
        <v>0.58614219999999995</v>
      </c>
      <c r="F63" s="66">
        <v>0</v>
      </c>
      <c r="G63" s="67">
        <v>3.4799500000000001</v>
      </c>
      <c r="H63" s="39">
        <v>2.2377199999999999</v>
      </c>
      <c r="I63" s="39">
        <v>5.7176999999999998</v>
      </c>
      <c r="J63" s="135">
        <v>94.51</v>
      </c>
      <c r="K63" s="45"/>
      <c r="L63" s="45"/>
      <c r="M63" s="45"/>
      <c r="N63" s="45"/>
      <c r="O63" s="45"/>
      <c r="Q63" s="24"/>
      <c r="R63" s="87" t="s">
        <v>41</v>
      </c>
      <c r="S63" s="112">
        <f>1/1.44506*1000</f>
        <v>692.01278839632948</v>
      </c>
      <c r="T63" s="113">
        <f>1000/1.26818057605266</f>
        <v>788.53123828201251</v>
      </c>
      <c r="U63" s="113">
        <f>1000/1.162717</f>
        <v>860.05451025485991</v>
      </c>
      <c r="V63" s="113">
        <f>1000/1.265512</f>
        <v>790.19400843295045</v>
      </c>
      <c r="W63" s="113">
        <f>1000/1.162717</f>
        <v>860.05451025485991</v>
      </c>
      <c r="X63" s="113">
        <f>1000/1.195074</f>
        <v>836.76826706965426</v>
      </c>
      <c r="Y63" s="114">
        <f>1000/1.195074</f>
        <v>836.76826706965426</v>
      </c>
    </row>
    <row r="64" spans="2:25" ht="15" customHeight="1" x14ac:dyDescent="0.25">
      <c r="Q64" s="24"/>
      <c r="R64" s="88" t="s">
        <v>42</v>
      </c>
      <c r="S64" s="112">
        <v>-28.506557905852802</v>
      </c>
      <c r="T64" s="113">
        <v>8.516337</v>
      </c>
      <c r="U64" s="34">
        <v>33.893169999999998</v>
      </c>
      <c r="V64" s="113">
        <v>9.106268</v>
      </c>
      <c r="W64" s="34">
        <v>33.893169999999998</v>
      </c>
      <c r="X64" s="34">
        <v>27.027999999999999</v>
      </c>
      <c r="Y64" s="35">
        <v>27.027999999999999</v>
      </c>
    </row>
    <row r="65" spans="2:25" ht="15" customHeight="1" x14ac:dyDescent="0.25">
      <c r="Q65" s="40"/>
      <c r="R65" s="89" t="s">
        <v>43</v>
      </c>
      <c r="S65" s="92">
        <v>0.113662657992703</v>
      </c>
      <c r="T65" s="41">
        <v>0.34098797397810898</v>
      </c>
      <c r="U65" s="41">
        <v>0.34098797397810898</v>
      </c>
      <c r="V65" s="41">
        <v>0.34098797397810898</v>
      </c>
      <c r="W65" s="41">
        <v>0.34098797397810898</v>
      </c>
      <c r="X65" s="41" t="s">
        <v>76</v>
      </c>
      <c r="Y65" s="42">
        <v>0.22732531598540601</v>
      </c>
    </row>
    <row r="66" spans="2:25" ht="15" customHeight="1" x14ac:dyDescent="0.25">
      <c r="B66" s="5"/>
      <c r="Q66" s="19" t="s">
        <v>103</v>
      </c>
      <c r="R66" s="86" t="s">
        <v>44</v>
      </c>
      <c r="S66" s="90">
        <v>15.5</v>
      </c>
      <c r="T66" s="30">
        <v>20.728697974407702</v>
      </c>
      <c r="U66" s="30">
        <v>19.0955384916419</v>
      </c>
      <c r="V66" s="30">
        <v>19.0955384916419</v>
      </c>
      <c r="W66" s="30">
        <v>19.0955384916419</v>
      </c>
      <c r="X66" s="30">
        <v>23.3333333333333</v>
      </c>
      <c r="Y66" s="31">
        <v>23.3333333333333</v>
      </c>
    </row>
    <row r="67" spans="2:25" ht="15" customHeight="1" x14ac:dyDescent="0.25">
      <c r="B67" s="43"/>
      <c r="Q67" s="24"/>
      <c r="R67" s="87" t="s">
        <v>40</v>
      </c>
      <c r="S67" s="91">
        <v>2.9334209029532599E-3</v>
      </c>
      <c r="T67" s="34">
        <v>4.2846312416788502E-3</v>
      </c>
      <c r="U67" s="34">
        <v>4.2846312416788502E-3</v>
      </c>
      <c r="V67" s="34">
        <v>4.2846312416788502E-3</v>
      </c>
      <c r="W67" s="34">
        <v>4.2846312416788502E-3</v>
      </c>
      <c r="X67" s="34">
        <v>4.9602364110416398E-3</v>
      </c>
      <c r="Y67" s="35">
        <v>4.9602364110416398E-3</v>
      </c>
    </row>
    <row r="68" spans="2:25" ht="15" customHeight="1" x14ac:dyDescent="0.25">
      <c r="B68" s="43"/>
      <c r="Q68" s="24"/>
      <c r="R68" s="87" t="s">
        <v>41</v>
      </c>
      <c r="S68" s="91">
        <f>1000/1.21705</f>
        <v>821.658929378415</v>
      </c>
      <c r="T68" s="115">
        <f>1000/1.192817</f>
        <v>838.35156608264299</v>
      </c>
      <c r="U68" s="34">
        <f>1000/1.199482</f>
        <v>833.69321090270637</v>
      </c>
      <c r="V68" s="34">
        <v>833.69321090270637</v>
      </c>
      <c r="W68" s="34">
        <v>833.69321090270637</v>
      </c>
      <c r="X68" s="115">
        <f>1000/1.1810635</f>
        <v>846.6945257388785</v>
      </c>
      <c r="Y68" s="35">
        <v>846.6945257388785</v>
      </c>
    </row>
    <row r="69" spans="2:25" ht="15" customHeight="1" x14ac:dyDescent="0.25">
      <c r="B69" s="43"/>
      <c r="Q69" s="24"/>
      <c r="R69" s="88" t="s">
        <v>42</v>
      </c>
      <c r="S69" s="91">
        <v>22.995852456238801</v>
      </c>
      <c r="T69" s="34">
        <v>31.70973</v>
      </c>
      <c r="U69" s="34">
        <v>30.05566</v>
      </c>
      <c r="V69" s="34">
        <v>30.05566</v>
      </c>
      <c r="W69" s="34">
        <v>30.05566</v>
      </c>
      <c r="X69" s="34">
        <v>36.066670000000002</v>
      </c>
      <c r="Y69" s="35">
        <v>36.066670000000002</v>
      </c>
    </row>
    <row r="70" spans="2:25" ht="15" customHeight="1" x14ac:dyDescent="0.25">
      <c r="B70" s="43"/>
      <c r="Q70" s="40"/>
      <c r="R70" s="89" t="s">
        <v>43</v>
      </c>
      <c r="S70" s="92">
        <v>0.113662657992703</v>
      </c>
      <c r="T70" s="41">
        <v>0.34098797397810898</v>
      </c>
      <c r="U70" s="41">
        <v>0.34098797397810898</v>
      </c>
      <c r="V70" s="41">
        <v>0.34098797397810898</v>
      </c>
      <c r="W70" s="41">
        <v>0.34098797397810898</v>
      </c>
      <c r="X70" s="41" t="s">
        <v>76</v>
      </c>
      <c r="Y70" s="42">
        <v>0.22732531598540601</v>
      </c>
    </row>
    <row r="71" spans="2:25" ht="15" customHeight="1" x14ac:dyDescent="0.25">
      <c r="B71" s="2"/>
      <c r="Q71" s="19" t="s">
        <v>104</v>
      </c>
      <c r="R71" s="86" t="s">
        <v>44</v>
      </c>
      <c r="S71" s="90">
        <v>26.9</v>
      </c>
      <c r="T71" s="30">
        <v>24.900333546694998</v>
      </c>
      <c r="U71" s="30">
        <v>15.508487823570199</v>
      </c>
      <c r="V71" s="30">
        <v>15.508487823570199</v>
      </c>
      <c r="W71" s="30">
        <v>15.508487823570199</v>
      </c>
      <c r="X71" s="30">
        <v>23.8901692472691</v>
      </c>
      <c r="Y71" s="31">
        <v>23.8901692472691</v>
      </c>
    </row>
    <row r="72" spans="2:25" ht="15" customHeight="1" x14ac:dyDescent="0.25">
      <c r="B72" s="43"/>
      <c r="Q72" s="24"/>
      <c r="R72" s="87" t="s">
        <v>40</v>
      </c>
      <c r="S72" s="91">
        <v>1.67717459244234E-2</v>
      </c>
      <c r="T72" s="34">
        <v>1.2971937775439601E-2</v>
      </c>
      <c r="U72" s="34">
        <v>1.0396703283225599E-2</v>
      </c>
      <c r="V72" s="34">
        <v>1.0396703283225599E-2</v>
      </c>
      <c r="W72" s="34">
        <v>1.0396703283225599E-2</v>
      </c>
      <c r="X72" s="34">
        <v>1.10720337009478E-2</v>
      </c>
      <c r="Y72" s="35">
        <v>1.10720337009478E-2</v>
      </c>
    </row>
    <row r="73" spans="2:25" ht="15" customHeight="1" x14ac:dyDescent="0.25">
      <c r="B73" s="2"/>
      <c r="Q73" s="24"/>
      <c r="R73" s="88" t="s">
        <v>41</v>
      </c>
      <c r="S73" s="91">
        <f>1000/1.14544423390923</f>
        <v>873.02373210012115</v>
      </c>
      <c r="T73" s="115">
        <f>1000/1.16003</f>
        <v>862.04667120677925</v>
      </c>
      <c r="U73" s="34">
        <f>1000/1.202651</f>
        <v>831.49641916067094</v>
      </c>
      <c r="V73" s="34">
        <v>831.49641916067094</v>
      </c>
      <c r="W73" s="34">
        <v>831.49641916067094</v>
      </c>
      <c r="X73" s="115">
        <f>1000/1.167468</f>
        <v>856.55452654805106</v>
      </c>
      <c r="Y73" s="35">
        <v>856.55452654805106</v>
      </c>
    </row>
    <row r="74" spans="2:25" ht="15" customHeight="1" x14ac:dyDescent="0.25">
      <c r="B74" s="2"/>
      <c r="Q74" s="24"/>
      <c r="R74" s="88" t="s">
        <v>42</v>
      </c>
      <c r="S74" s="91">
        <v>69.813999999999993</v>
      </c>
      <c r="T74" s="34">
        <v>58.063000000000002</v>
      </c>
      <c r="U74" s="34">
        <v>41.884799999999998</v>
      </c>
      <c r="V74" s="34">
        <v>41.884799999999998</v>
      </c>
      <c r="W74" s="34">
        <v>41.884799999999998</v>
      </c>
      <c r="X74" s="34">
        <v>52.188000000000002</v>
      </c>
      <c r="Y74" s="35">
        <v>52.188000000000002</v>
      </c>
    </row>
    <row r="75" spans="2:25" ht="15" customHeight="1" x14ac:dyDescent="0.25">
      <c r="B75" s="2"/>
      <c r="Q75" s="40"/>
      <c r="R75" s="89" t="s">
        <v>43</v>
      </c>
      <c r="S75" s="92">
        <v>0.113662657992703</v>
      </c>
      <c r="T75" s="41">
        <v>0.34098797397810898</v>
      </c>
      <c r="U75" s="41">
        <v>0.34098797397810898</v>
      </c>
      <c r="V75" s="41">
        <v>0.34098797397810898</v>
      </c>
      <c r="W75" s="41">
        <v>0.34098797397810898</v>
      </c>
      <c r="X75" s="41" t="s">
        <v>76</v>
      </c>
      <c r="Y75" s="42">
        <v>0.22732531598540601</v>
      </c>
    </row>
    <row r="76" spans="2:25" ht="7.5" customHeight="1" x14ac:dyDescent="0.25"/>
    <row r="77" spans="2:25" ht="15" customHeight="1" x14ac:dyDescent="0.25">
      <c r="Q77" s="1" t="s">
        <v>77</v>
      </c>
      <c r="R77" s="5"/>
    </row>
    <row r="78" spans="2:25" ht="15" customHeight="1" x14ac:dyDescent="0.25">
      <c r="R78" s="44"/>
    </row>
    <row r="79" spans="2:25" ht="15" customHeight="1" x14ac:dyDescent="0.25">
      <c r="R79" s="5"/>
    </row>
    <row r="80" spans="2:25" ht="15" customHeight="1" x14ac:dyDescent="0.25">
      <c r="R80" s="5"/>
    </row>
    <row r="81" spans="2:26" ht="15" customHeight="1" x14ac:dyDescent="0.25">
      <c r="R81" s="5"/>
    </row>
    <row r="82" spans="2:26" ht="15" customHeight="1" x14ac:dyDescent="0.25">
      <c r="R82" s="5"/>
    </row>
    <row r="83" spans="2:26" ht="15" customHeight="1" x14ac:dyDescent="0.25">
      <c r="B83" s="16" t="s">
        <v>71</v>
      </c>
      <c r="C83" s="16"/>
      <c r="D83" s="16"/>
      <c r="E83" s="16"/>
      <c r="F83" s="16"/>
      <c r="G83" s="51"/>
      <c r="H83" s="51"/>
      <c r="I83" s="51"/>
      <c r="J83" s="53"/>
      <c r="K83" s="53"/>
      <c r="L83" s="53"/>
      <c r="M83" s="53"/>
      <c r="N83" s="53"/>
      <c r="O83" s="53"/>
    </row>
    <row r="84" spans="2:26" ht="15" customHeight="1" x14ac:dyDescent="0.25">
      <c r="B84" s="17"/>
      <c r="C84" s="18" t="s">
        <v>6</v>
      </c>
      <c r="D84" s="18" t="s">
        <v>6</v>
      </c>
      <c r="E84" s="18" t="s">
        <v>6</v>
      </c>
      <c r="F84" s="18" t="s">
        <v>12</v>
      </c>
      <c r="G84" s="142" t="s">
        <v>14</v>
      </c>
      <c r="H84" s="143"/>
      <c r="I84" s="143"/>
      <c r="J84" s="144"/>
      <c r="K84" s="53"/>
      <c r="L84" s="53"/>
      <c r="M84" s="53"/>
      <c r="N84" s="53"/>
      <c r="O84" s="53"/>
      <c r="Q84" s="45" t="s">
        <v>79</v>
      </c>
    </row>
    <row r="85" spans="2:26" ht="15" customHeight="1" x14ac:dyDescent="0.25">
      <c r="B85" s="17"/>
      <c r="C85" s="21" t="s">
        <v>9</v>
      </c>
      <c r="D85" s="21" t="s">
        <v>9</v>
      </c>
      <c r="E85" s="21" t="s">
        <v>4</v>
      </c>
      <c r="F85" s="23" t="s">
        <v>11</v>
      </c>
      <c r="G85" s="148" t="s">
        <v>15</v>
      </c>
      <c r="H85" s="149"/>
      <c r="I85" s="150"/>
      <c r="J85" s="22" t="s">
        <v>25</v>
      </c>
      <c r="K85" s="54"/>
      <c r="L85" s="54"/>
      <c r="M85" s="54"/>
      <c r="N85" s="54"/>
      <c r="O85" s="54"/>
      <c r="Q85" s="93"/>
      <c r="R85" s="26"/>
      <c r="S85" s="146" t="s">
        <v>13</v>
      </c>
      <c r="T85" s="146"/>
      <c r="U85" s="146"/>
      <c r="V85" s="146"/>
      <c r="W85" s="146"/>
      <c r="X85" s="146"/>
      <c r="Y85" s="146"/>
      <c r="Z85" s="147"/>
    </row>
    <row r="86" spans="2:26" ht="15" customHeight="1" x14ac:dyDescent="0.25">
      <c r="B86" s="17" t="s">
        <v>2</v>
      </c>
      <c r="C86" s="21" t="s">
        <v>80</v>
      </c>
      <c r="D86" s="21" t="s">
        <v>81</v>
      </c>
      <c r="E86" s="21" t="s">
        <v>10</v>
      </c>
      <c r="F86" s="23" t="s">
        <v>10</v>
      </c>
      <c r="G86" s="27" t="s">
        <v>3</v>
      </c>
      <c r="H86" s="27" t="s">
        <v>4</v>
      </c>
      <c r="I86" s="27" t="s">
        <v>7</v>
      </c>
      <c r="J86" s="22" t="s">
        <v>31</v>
      </c>
      <c r="K86" s="54"/>
      <c r="L86" s="54"/>
      <c r="M86" s="54"/>
      <c r="N86" s="54"/>
      <c r="O86" s="54"/>
      <c r="Q86" s="17"/>
      <c r="R86" s="28"/>
      <c r="S86" s="94" t="s">
        <v>51</v>
      </c>
      <c r="T86" s="20" t="s">
        <v>22</v>
      </c>
      <c r="U86" s="20" t="s">
        <v>23</v>
      </c>
      <c r="V86" s="20" t="s">
        <v>24</v>
      </c>
      <c r="W86" s="20" t="s">
        <v>26</v>
      </c>
      <c r="X86" s="20" t="s">
        <v>6</v>
      </c>
      <c r="Y86" s="20" t="s">
        <v>27</v>
      </c>
      <c r="Z86" s="26" t="s">
        <v>27</v>
      </c>
    </row>
    <row r="87" spans="2:26" ht="15" customHeight="1" x14ac:dyDescent="0.35">
      <c r="B87" s="17"/>
      <c r="C87" s="21" t="s">
        <v>83</v>
      </c>
      <c r="D87" s="21" t="s">
        <v>82</v>
      </c>
      <c r="E87" s="21" t="s">
        <v>45</v>
      </c>
      <c r="F87" s="23" t="s">
        <v>47</v>
      </c>
      <c r="G87" s="21" t="s">
        <v>48</v>
      </c>
      <c r="H87" s="21" t="s">
        <v>49</v>
      </c>
      <c r="I87" s="21" t="s">
        <v>50</v>
      </c>
      <c r="J87" s="57" t="s">
        <v>46</v>
      </c>
      <c r="K87" s="53"/>
      <c r="L87" s="53"/>
      <c r="M87" s="53"/>
      <c r="N87" s="53"/>
      <c r="O87" s="53"/>
      <c r="Q87" s="17"/>
      <c r="R87" s="28"/>
      <c r="S87" s="95" t="s">
        <v>21</v>
      </c>
      <c r="T87" s="25" t="s">
        <v>21</v>
      </c>
      <c r="U87" s="25" t="s">
        <v>25</v>
      </c>
      <c r="V87" s="25" t="s">
        <v>25</v>
      </c>
      <c r="W87" s="25" t="s">
        <v>21</v>
      </c>
      <c r="X87" s="25" t="s">
        <v>21</v>
      </c>
      <c r="Y87" s="25" t="s">
        <v>28</v>
      </c>
      <c r="Z87" s="28" t="s">
        <v>25</v>
      </c>
    </row>
    <row r="88" spans="2:26" ht="15" customHeight="1" x14ac:dyDescent="0.25">
      <c r="B88" s="29"/>
      <c r="C88" s="52" t="s">
        <v>74</v>
      </c>
      <c r="D88" s="52" t="s">
        <v>74</v>
      </c>
      <c r="E88" s="52" t="s">
        <v>74</v>
      </c>
      <c r="F88" s="52" t="s">
        <v>74</v>
      </c>
      <c r="G88" s="52" t="s">
        <v>74</v>
      </c>
      <c r="H88" s="52" t="s">
        <v>74</v>
      </c>
      <c r="I88" s="52" t="s">
        <v>74</v>
      </c>
      <c r="J88" s="68" t="s">
        <v>5</v>
      </c>
      <c r="K88" s="53"/>
      <c r="L88" s="53"/>
      <c r="M88" s="53"/>
      <c r="N88" s="53"/>
      <c r="O88" s="53"/>
      <c r="Q88" s="17" t="s">
        <v>2</v>
      </c>
      <c r="R88" s="28" t="s">
        <v>16</v>
      </c>
      <c r="S88" s="95" t="s">
        <v>32</v>
      </c>
      <c r="T88" s="25" t="s">
        <v>33</v>
      </c>
      <c r="U88" s="25" t="s">
        <v>34</v>
      </c>
      <c r="V88" s="25" t="s">
        <v>35</v>
      </c>
      <c r="W88" s="25" t="s">
        <v>36</v>
      </c>
      <c r="X88" s="47" t="s">
        <v>37</v>
      </c>
      <c r="Y88" s="104" t="s">
        <v>38</v>
      </c>
      <c r="Z88" s="28" t="s">
        <v>39</v>
      </c>
    </row>
    <row r="89" spans="2:26" ht="15" customHeight="1" x14ac:dyDescent="0.25">
      <c r="B89" s="36" t="s">
        <v>105</v>
      </c>
      <c r="C89" s="33">
        <v>2.9307109999794001</v>
      </c>
      <c r="D89" s="59">
        <v>0</v>
      </c>
      <c r="E89" s="138">
        <v>0.58614220000000006</v>
      </c>
      <c r="F89" s="139">
        <v>8.3818334599999993</v>
      </c>
      <c r="G89" s="63">
        <v>0</v>
      </c>
      <c r="H89" s="33">
        <v>0</v>
      </c>
      <c r="I89" s="33">
        <v>0</v>
      </c>
      <c r="J89" s="136">
        <v>30.7877671082883</v>
      </c>
      <c r="K89" s="45"/>
      <c r="L89" s="45"/>
      <c r="M89" s="45"/>
      <c r="N89" s="45"/>
      <c r="O89" s="45"/>
      <c r="Q89" s="93" t="s">
        <v>105</v>
      </c>
      <c r="R89" s="99" t="s">
        <v>44</v>
      </c>
      <c r="S89" s="96">
        <v>-29</v>
      </c>
      <c r="T89" s="30">
        <v>4.638957470577</v>
      </c>
      <c r="U89" s="30">
        <v>29.0288272913266</v>
      </c>
      <c r="V89" s="30">
        <v>4.638957470577</v>
      </c>
      <c r="W89" s="30">
        <v>29.613977054868101</v>
      </c>
      <c r="X89" s="30">
        <v>21.096681741605501</v>
      </c>
      <c r="Y89" s="30">
        <v>21.096681741605501</v>
      </c>
      <c r="Z89" s="31">
        <v>21.395533037481201</v>
      </c>
    </row>
    <row r="90" spans="2:26" ht="15" customHeight="1" x14ac:dyDescent="0.25">
      <c r="B90" s="36" t="s">
        <v>106</v>
      </c>
      <c r="C90" s="37">
        <v>0</v>
      </c>
      <c r="D90" s="124">
        <v>1.46535550002283</v>
      </c>
      <c r="E90" s="124">
        <v>0.58614220000000006</v>
      </c>
      <c r="F90" s="64">
        <v>0</v>
      </c>
      <c r="G90" s="65">
        <v>0.82766391493173608</v>
      </c>
      <c r="H90" s="37">
        <v>9.0949470177292806E-16</v>
      </c>
      <c r="I90" s="37">
        <v>0.82766391493173708</v>
      </c>
      <c r="J90" s="69">
        <v>32.401638927684402</v>
      </c>
      <c r="K90" s="45"/>
      <c r="L90" s="45"/>
      <c r="M90" s="45"/>
      <c r="N90" s="45"/>
      <c r="O90" s="45"/>
      <c r="Q90" s="17"/>
      <c r="R90" s="100" t="s">
        <v>40</v>
      </c>
      <c r="S90" s="97">
        <v>2.5900866666663701E-4</v>
      </c>
      <c r="T90" s="34">
        <v>1.6124307161532801E-3</v>
      </c>
      <c r="U90" s="34">
        <v>1.6124307161532801E-3</v>
      </c>
      <c r="V90" s="34">
        <v>1.6124307161532801E-3</v>
      </c>
      <c r="W90" s="34">
        <v>1.6124307161532801E-3</v>
      </c>
      <c r="X90" s="34">
        <v>2.2891417408966099E-3</v>
      </c>
      <c r="Y90" s="34">
        <v>2.2891417408966099E-3</v>
      </c>
      <c r="Z90" s="35">
        <v>2.2891417408966099E-3</v>
      </c>
    </row>
    <row r="91" spans="2:26" ht="15" customHeight="1" x14ac:dyDescent="0.25">
      <c r="B91" s="36" t="s">
        <v>107</v>
      </c>
      <c r="C91" s="37">
        <v>0</v>
      </c>
      <c r="D91" s="124">
        <v>2.9307110000233503</v>
      </c>
      <c r="E91" s="124">
        <v>0.58614220000000006</v>
      </c>
      <c r="F91" s="64">
        <v>0</v>
      </c>
      <c r="G91" s="65">
        <v>3.54821508923379</v>
      </c>
      <c r="H91" s="37">
        <v>2.2730010035230399</v>
      </c>
      <c r="I91" s="37">
        <v>5.8212160927568304</v>
      </c>
      <c r="J91" s="69">
        <v>96.8837624149037</v>
      </c>
      <c r="K91" s="45"/>
      <c r="L91" s="45"/>
      <c r="M91" s="45"/>
      <c r="N91" s="45"/>
      <c r="O91" s="45"/>
      <c r="Q91" s="17"/>
      <c r="R91" s="101" t="s">
        <v>41</v>
      </c>
      <c r="S91" s="120">
        <v>692.0130446399304</v>
      </c>
      <c r="T91" s="121">
        <v>789.07108902813354</v>
      </c>
      <c r="U91" s="121">
        <v>858.35152881218562</v>
      </c>
      <c r="V91" s="121">
        <v>789.07108902813354</v>
      </c>
      <c r="W91" s="121">
        <v>860.01367105630288</v>
      </c>
      <c r="X91" s="121">
        <v>836.7269558087246</v>
      </c>
      <c r="Y91" s="121">
        <v>836.7269558087246</v>
      </c>
      <c r="Z91" s="122">
        <v>837.57677655625685</v>
      </c>
    </row>
    <row r="92" spans="2:26" ht="15" customHeight="1" x14ac:dyDescent="0.25">
      <c r="B92" s="36" t="s">
        <v>108</v>
      </c>
      <c r="C92" s="37">
        <v>0</v>
      </c>
      <c r="D92" s="124">
        <v>1.4653555031558998</v>
      </c>
      <c r="E92" s="124">
        <v>0.58614220000000006</v>
      </c>
      <c r="F92" s="64">
        <v>0</v>
      </c>
      <c r="G92" s="65">
        <v>1.9122240880908501</v>
      </c>
      <c r="H92" s="37">
        <v>2.2737367544323201E-16</v>
      </c>
      <c r="I92" s="37">
        <v>1.9122240880908501</v>
      </c>
      <c r="J92" s="69">
        <v>44.070252312964797</v>
      </c>
      <c r="K92" s="45"/>
      <c r="L92" s="45"/>
      <c r="M92" s="45"/>
      <c r="N92" s="45"/>
      <c r="O92" s="45"/>
      <c r="Q92" s="17"/>
      <c r="R92" s="101" t="s">
        <v>42</v>
      </c>
      <c r="S92" s="118">
        <v>-28.506557905852798</v>
      </c>
      <c r="T92" s="115">
        <v>8.7079074413742799</v>
      </c>
      <c r="U92" s="115">
        <v>33.288931112719503</v>
      </c>
      <c r="V92" s="115">
        <v>8.7079074413742799</v>
      </c>
      <c r="W92" s="115">
        <v>33.8786669454487</v>
      </c>
      <c r="X92" s="115">
        <v>27.013570647023897</v>
      </c>
      <c r="Y92" s="115">
        <v>27.013570647023897</v>
      </c>
      <c r="Z92" s="119">
        <v>27.315140114987802</v>
      </c>
    </row>
    <row r="93" spans="2:26" ht="15" customHeight="1" x14ac:dyDescent="0.25">
      <c r="B93" s="36" t="s">
        <v>109</v>
      </c>
      <c r="C93" s="37">
        <v>0</v>
      </c>
      <c r="D93" s="124">
        <v>1.46535550002281</v>
      </c>
      <c r="E93" s="124">
        <v>0.58614220000000006</v>
      </c>
      <c r="F93" s="64">
        <v>0</v>
      </c>
      <c r="G93" s="65">
        <v>1.6934715388389801</v>
      </c>
      <c r="H93" s="37">
        <v>1.5535240436500901</v>
      </c>
      <c r="I93" s="37">
        <v>3.2469955824890797</v>
      </c>
      <c r="J93" s="69">
        <v>86.226391838226704</v>
      </c>
      <c r="K93" s="45"/>
      <c r="L93" s="45"/>
      <c r="M93" s="45"/>
      <c r="N93" s="45"/>
      <c r="O93" s="45"/>
      <c r="Q93" s="29"/>
      <c r="R93" s="102" t="s">
        <v>43</v>
      </c>
      <c r="S93" s="98">
        <v>0.113662657992703</v>
      </c>
      <c r="T93" s="41">
        <v>0.34098797397810898</v>
      </c>
      <c r="U93" s="41">
        <v>0.34098797397810898</v>
      </c>
      <c r="V93" s="41">
        <v>0.34098797397810898</v>
      </c>
      <c r="W93" s="41">
        <v>0.34098797397810898</v>
      </c>
      <c r="X93" s="41" t="s">
        <v>76</v>
      </c>
      <c r="Y93" s="41">
        <v>0.22732531598540601</v>
      </c>
      <c r="Z93" s="42">
        <v>0.22732531598540601</v>
      </c>
    </row>
    <row r="94" spans="2:26" ht="15" customHeight="1" x14ac:dyDescent="0.25">
      <c r="B94" s="50" t="s">
        <v>110</v>
      </c>
      <c r="C94" s="37">
        <v>0</v>
      </c>
      <c r="D94" s="60">
        <v>1.46535550002282</v>
      </c>
      <c r="E94" s="60">
        <v>0.58614220000000006</v>
      </c>
      <c r="F94" s="64">
        <v>0</v>
      </c>
      <c r="G94" s="65">
        <v>1.54056575429224</v>
      </c>
      <c r="H94" s="37">
        <v>2.3442410486107903</v>
      </c>
      <c r="I94" s="37">
        <v>3.8848068029030203</v>
      </c>
      <c r="J94" s="69">
        <v>95.702280798416496</v>
      </c>
      <c r="K94" s="45"/>
      <c r="L94" s="45"/>
      <c r="M94" s="45"/>
      <c r="N94" s="45"/>
      <c r="O94" s="45"/>
      <c r="Q94" s="93" t="s">
        <v>106</v>
      </c>
      <c r="R94" s="99" t="s">
        <v>44</v>
      </c>
      <c r="S94" s="96">
        <v>15.5</v>
      </c>
      <c r="T94" s="30">
        <v>20.9620903532463</v>
      </c>
      <c r="U94" s="30">
        <v>18.565525426449099</v>
      </c>
      <c r="V94" s="30">
        <v>18.565525426449099</v>
      </c>
      <c r="W94" s="30">
        <v>19.147805270970501</v>
      </c>
      <c r="X94" s="30">
        <v>23.385600713931002</v>
      </c>
      <c r="Y94" s="30">
        <v>23.385600713931002</v>
      </c>
      <c r="Z94" s="31">
        <v>23.6829887022948</v>
      </c>
    </row>
    <row r="95" spans="2:26" ht="15" customHeight="1" x14ac:dyDescent="0.25">
      <c r="B95" s="38" t="s">
        <v>111</v>
      </c>
      <c r="C95" s="70">
        <v>0</v>
      </c>
      <c r="D95" s="71">
        <v>1.4653555000228</v>
      </c>
      <c r="E95" s="71">
        <v>0.58614220000000006</v>
      </c>
      <c r="F95" s="72">
        <v>0</v>
      </c>
      <c r="G95" s="73">
        <v>2.2048005700569502</v>
      </c>
      <c r="H95" s="74">
        <v>4.5474735088646403E-16</v>
      </c>
      <c r="I95" s="74">
        <v>2.2048005700569502</v>
      </c>
      <c r="J95" s="75">
        <v>33.977440719886403</v>
      </c>
      <c r="K95" s="45"/>
      <c r="L95" s="45"/>
      <c r="M95" s="45"/>
      <c r="N95" s="45"/>
      <c r="O95" s="45"/>
      <c r="Q95" s="17"/>
      <c r="R95" s="100" t="s">
        <v>40</v>
      </c>
      <c r="S95" s="97">
        <v>2.9334209029532599E-3</v>
      </c>
      <c r="T95" s="34">
        <v>4.2845796435615003E-3</v>
      </c>
      <c r="U95" s="34">
        <v>4.2845796435615003E-3</v>
      </c>
      <c r="V95" s="34">
        <v>4.2845796435615003E-3</v>
      </c>
      <c r="W95" s="34">
        <v>4.2845796435615003E-3</v>
      </c>
      <c r="X95" s="34">
        <v>4.96015901386562E-3</v>
      </c>
      <c r="Y95" s="34">
        <v>4.96015901386562E-3</v>
      </c>
      <c r="Z95" s="35">
        <v>4.96015901386562E-3</v>
      </c>
    </row>
    <row r="96" spans="2:26" ht="15" customHeight="1" x14ac:dyDescent="0.25">
      <c r="Q96" s="17"/>
      <c r="R96" s="101" t="s">
        <v>41</v>
      </c>
      <c r="S96" s="120">
        <v>821.65921871261992</v>
      </c>
      <c r="T96" s="121">
        <v>839.01755129844878</v>
      </c>
      <c r="U96" s="121">
        <v>832.18083801001296</v>
      </c>
      <c r="V96" s="121">
        <v>832.18083801001296</v>
      </c>
      <c r="W96" s="121">
        <v>833.84191562410717</v>
      </c>
      <c r="X96" s="121">
        <v>846.84367559050941</v>
      </c>
      <c r="Y96" s="121">
        <v>846.84367559050941</v>
      </c>
      <c r="Z96" s="122">
        <v>847.69295350700475</v>
      </c>
    </row>
    <row r="97" spans="2:26" ht="15" customHeight="1" x14ac:dyDescent="0.25">
      <c r="Q97" s="17"/>
      <c r="R97" s="101" t="s">
        <v>42</v>
      </c>
      <c r="S97" s="97">
        <v>22.995852456238801</v>
      </c>
      <c r="T97" s="34">
        <v>31.945982746733897</v>
      </c>
      <c r="U97" s="34">
        <v>29.518730239040199</v>
      </c>
      <c r="V97" s="34">
        <v>29.518730239040199</v>
      </c>
      <c r="W97" s="34">
        <v>30.1084660717693</v>
      </c>
      <c r="X97" s="34">
        <v>36.119478424017501</v>
      </c>
      <c r="Y97" s="34">
        <v>36.119478424017501</v>
      </c>
      <c r="Z97" s="35">
        <v>36.421047891981395</v>
      </c>
    </row>
    <row r="98" spans="2:26" ht="15" customHeight="1" x14ac:dyDescent="0.25">
      <c r="B98" s="5"/>
      <c r="Q98" s="29"/>
      <c r="R98" s="102" t="s">
        <v>43</v>
      </c>
      <c r="S98" s="98">
        <v>0.113662657992703</v>
      </c>
      <c r="T98" s="41">
        <v>0.34098797397810898</v>
      </c>
      <c r="U98" s="41">
        <v>0.34098797397810898</v>
      </c>
      <c r="V98" s="41">
        <v>0.34098797397810898</v>
      </c>
      <c r="W98" s="41">
        <v>0.34098797397810898</v>
      </c>
      <c r="X98" s="41" t="s">
        <v>76</v>
      </c>
      <c r="Y98" s="41">
        <v>0.22732531598540601</v>
      </c>
      <c r="Z98" s="42">
        <v>0.22732531598540601</v>
      </c>
    </row>
    <row r="99" spans="2:26" ht="15" customHeight="1" x14ac:dyDescent="0.25">
      <c r="B99" s="43"/>
      <c r="Q99" s="93" t="s">
        <v>107</v>
      </c>
      <c r="R99" s="99" t="s">
        <v>44</v>
      </c>
      <c r="S99" s="96">
        <v>26.9</v>
      </c>
      <c r="T99" s="30">
        <v>25.102095433425401</v>
      </c>
      <c r="U99" s="30">
        <v>14.9396591331686</v>
      </c>
      <c r="V99" s="30">
        <v>14.9396591331686</v>
      </c>
      <c r="W99" s="30">
        <v>15.5154270917195</v>
      </c>
      <c r="X99" s="30">
        <v>23.898992397435499</v>
      </c>
      <c r="Y99" s="30">
        <v>23.898992397435499</v>
      </c>
      <c r="Z99" s="31">
        <v>24.193650321674401</v>
      </c>
    </row>
    <row r="100" spans="2:26" ht="15" customHeight="1" x14ac:dyDescent="0.25">
      <c r="Q100" s="17"/>
      <c r="R100" s="100" t="s">
        <v>40</v>
      </c>
      <c r="S100" s="97">
        <v>1.67717459244234E-2</v>
      </c>
      <c r="T100" s="34">
        <v>1.28893018751344E-2</v>
      </c>
      <c r="U100" s="34">
        <v>1.0272753784451E-2</v>
      </c>
      <c r="V100" s="34">
        <v>1.0272753784451E-2</v>
      </c>
      <c r="W100" s="34">
        <v>1.0272753784451E-2</v>
      </c>
      <c r="X100" s="34">
        <v>1.0948079850490001E-2</v>
      </c>
      <c r="Y100" s="34">
        <v>1.0948079850490001E-2</v>
      </c>
      <c r="Z100" s="35">
        <v>1.0948079850490001E-2</v>
      </c>
    </row>
    <row r="101" spans="2:26" ht="15" customHeight="1" x14ac:dyDescent="0.25">
      <c r="Q101" s="17"/>
      <c r="R101" s="101" t="s">
        <v>41</v>
      </c>
      <c r="S101" s="120">
        <v>873.02373210012115</v>
      </c>
      <c r="T101" s="121">
        <v>862.51796567641634</v>
      </c>
      <c r="U101" s="121">
        <v>829.69546775462288</v>
      </c>
      <c r="V101" s="121">
        <v>829.69546775462288</v>
      </c>
      <c r="W101" s="121">
        <v>831.35367397808216</v>
      </c>
      <c r="X101" s="121">
        <v>856.41204255512014</v>
      </c>
      <c r="Y101" s="121">
        <v>856.41204255512014</v>
      </c>
      <c r="Z101" s="122">
        <v>857.26156098881438</v>
      </c>
    </row>
    <row r="102" spans="2:26" ht="15" customHeight="1" x14ac:dyDescent="0.25">
      <c r="Q102" s="17"/>
      <c r="R102" s="101" t="s">
        <v>42</v>
      </c>
      <c r="S102" s="97">
        <v>69.814010069846489</v>
      </c>
      <c r="T102" s="34">
        <v>58.060420664488099</v>
      </c>
      <c r="U102" s="34">
        <v>40.988803666257802</v>
      </c>
      <c r="V102" s="34">
        <v>40.988803666257802</v>
      </c>
      <c r="W102" s="34">
        <v>41.578353515073303</v>
      </c>
      <c r="X102" s="34">
        <v>51.881545034873504</v>
      </c>
      <c r="Y102" s="34">
        <v>51.881545034873504</v>
      </c>
      <c r="Z102" s="35">
        <v>52.183625961809</v>
      </c>
    </row>
    <row r="103" spans="2:26" ht="15" customHeight="1" x14ac:dyDescent="0.25">
      <c r="Q103" s="29"/>
      <c r="R103" s="102" t="s">
        <v>43</v>
      </c>
      <c r="S103" s="98">
        <v>0.113662657992703</v>
      </c>
      <c r="T103" s="41">
        <v>0.34098797397810898</v>
      </c>
      <c r="U103" s="41">
        <v>0.34098797397810898</v>
      </c>
      <c r="V103" s="41">
        <v>0.34098797397810898</v>
      </c>
      <c r="W103" s="41">
        <v>0.34098797397810898</v>
      </c>
      <c r="X103" s="41" t="s">
        <v>76</v>
      </c>
      <c r="Y103" s="41">
        <v>0.22732531598540601</v>
      </c>
      <c r="Z103" s="42">
        <v>0.22732531598540601</v>
      </c>
    </row>
    <row r="104" spans="2:26" ht="15" customHeight="1" x14ac:dyDescent="0.25">
      <c r="Q104" s="93" t="s">
        <v>108</v>
      </c>
      <c r="R104" s="99" t="s">
        <v>44</v>
      </c>
      <c r="S104" s="96">
        <v>24.9</v>
      </c>
      <c r="T104" s="30">
        <v>24.0602376970565</v>
      </c>
      <c r="U104" s="30">
        <v>18.538928910010402</v>
      </c>
      <c r="V104" s="30">
        <v>18.538928910010402</v>
      </c>
      <c r="W104" s="30">
        <v>19.1195593907435</v>
      </c>
      <c r="X104" s="30">
        <v>23.3453655495424</v>
      </c>
      <c r="Y104" s="30">
        <v>23.345365551492701</v>
      </c>
      <c r="Z104" s="31">
        <v>23.641912189245399</v>
      </c>
    </row>
    <row r="105" spans="2:26" ht="15" customHeight="1" x14ac:dyDescent="0.25">
      <c r="Q105" s="17"/>
      <c r="R105" s="100" t="s">
        <v>40</v>
      </c>
      <c r="S105" s="97">
        <v>4.4810380363458904E-3</v>
      </c>
      <c r="T105" s="34">
        <v>5.8322364965728204E-3</v>
      </c>
      <c r="U105" s="34">
        <v>5.8322364965728204E-3</v>
      </c>
      <c r="V105" s="34">
        <v>5.8322364965728204E-3</v>
      </c>
      <c r="W105" s="34">
        <v>5.8322364965728204E-3</v>
      </c>
      <c r="X105" s="34">
        <v>6.5078357266864298E-3</v>
      </c>
      <c r="Y105" s="34">
        <v>6.5078357266862901E-3</v>
      </c>
      <c r="Z105" s="35">
        <v>6.5078357266862901E-3</v>
      </c>
    </row>
    <row r="106" spans="2:26" ht="15" customHeight="1" x14ac:dyDescent="0.25">
      <c r="Q106" s="17"/>
      <c r="R106" s="101" t="s">
        <v>41</v>
      </c>
      <c r="S106" s="120">
        <v>850.51800231178993</v>
      </c>
      <c r="T106" s="121">
        <v>849.95094225474543</v>
      </c>
      <c r="U106" s="121">
        <v>834.16130579271703</v>
      </c>
      <c r="V106" s="121">
        <v>834.16130579271703</v>
      </c>
      <c r="W106" s="121">
        <v>835.82177155602812</v>
      </c>
      <c r="X106" s="121">
        <v>848.81902349719235</v>
      </c>
      <c r="Y106" s="121">
        <v>848.81902350277619</v>
      </c>
      <c r="Z106" s="122">
        <v>849.66798931042445</v>
      </c>
    </row>
    <row r="107" spans="2:26" ht="15" customHeight="1" x14ac:dyDescent="0.25">
      <c r="Q107" s="17"/>
      <c r="R107" s="101" t="s">
        <v>42</v>
      </c>
      <c r="S107" s="97">
        <v>36.434740905494699</v>
      </c>
      <c r="T107" s="34">
        <v>39.023619943331006</v>
      </c>
      <c r="U107" s="34">
        <v>33.415726897186197</v>
      </c>
      <c r="V107" s="34">
        <v>33.415726897186197</v>
      </c>
      <c r="W107" s="34">
        <v>34.005462729915301</v>
      </c>
      <c r="X107" s="34">
        <v>40.016489992302205</v>
      </c>
      <c r="Y107" s="34">
        <v>40.016489994285301</v>
      </c>
      <c r="Z107" s="35">
        <v>40.318059462249096</v>
      </c>
    </row>
    <row r="108" spans="2:26" ht="15" customHeight="1" x14ac:dyDescent="0.25">
      <c r="Q108" s="29"/>
      <c r="R108" s="102" t="s">
        <v>43</v>
      </c>
      <c r="S108" s="98">
        <v>0.113662657992703</v>
      </c>
      <c r="T108" s="41">
        <v>0.34098797397810898</v>
      </c>
      <c r="U108" s="41">
        <v>0.34098797397810898</v>
      </c>
      <c r="V108" s="41">
        <v>0.34098797397810898</v>
      </c>
      <c r="W108" s="41">
        <v>0.34098797397810898</v>
      </c>
      <c r="X108" s="41" t="s">
        <v>76</v>
      </c>
      <c r="Y108" s="41">
        <v>0.22732531598540601</v>
      </c>
      <c r="Z108" s="42">
        <v>0.22732531598540601</v>
      </c>
    </row>
    <row r="109" spans="2:26" ht="15" customHeight="1" x14ac:dyDescent="0.25">
      <c r="Q109" s="93" t="s">
        <v>109</v>
      </c>
      <c r="R109" s="99" t="s">
        <v>44</v>
      </c>
      <c r="S109" s="96">
        <v>23</v>
      </c>
      <c r="T109" s="30">
        <v>23.419750550534399</v>
      </c>
      <c r="U109" s="30">
        <v>18.580660161851601</v>
      </c>
      <c r="V109" s="30">
        <v>18.580660161851601</v>
      </c>
      <c r="W109" s="30">
        <v>19.155282376048</v>
      </c>
      <c r="X109" s="30">
        <v>23.337414010278302</v>
      </c>
      <c r="Y109" s="30">
        <v>23.337414010278302</v>
      </c>
      <c r="Z109" s="31">
        <v>23.630895781759801</v>
      </c>
    </row>
    <row r="110" spans="2:26" ht="15" customHeight="1" x14ac:dyDescent="0.25">
      <c r="Q110" s="17"/>
      <c r="R110" s="100" t="s">
        <v>40</v>
      </c>
      <c r="S110" s="97">
        <v>1.5565508729067999E-2</v>
      </c>
      <c r="T110" s="34">
        <v>1.33356638534307E-2</v>
      </c>
      <c r="U110" s="34">
        <v>1.1545138260533E-2</v>
      </c>
      <c r="V110" s="34">
        <v>1.1545138260533E-2</v>
      </c>
      <c r="W110" s="34">
        <v>1.1545138260533E-2</v>
      </c>
      <c r="X110" s="34">
        <v>1.2220741415612101E-2</v>
      </c>
      <c r="Y110" s="34">
        <v>1.2220741415612101E-2</v>
      </c>
      <c r="Z110" s="35">
        <v>1.2220741415612101E-2</v>
      </c>
    </row>
    <row r="111" spans="2:26" ht="15" customHeight="1" x14ac:dyDescent="0.25">
      <c r="Q111" s="17"/>
      <c r="R111" s="101" t="s">
        <v>41</v>
      </c>
      <c r="S111" s="118">
        <v>860.04910048473459</v>
      </c>
      <c r="T111" s="115">
        <v>858.25577299795839</v>
      </c>
      <c r="U111" s="115">
        <v>841.87234906902859</v>
      </c>
      <c r="V111" s="115">
        <v>841.87234906902859</v>
      </c>
      <c r="W111" s="115">
        <v>843.53058599559654</v>
      </c>
      <c r="X111" s="115">
        <v>856.51175149992821</v>
      </c>
      <c r="Y111" s="115">
        <v>856.51175149992821</v>
      </c>
      <c r="Z111" s="119">
        <v>857.35958035958959</v>
      </c>
    </row>
    <row r="112" spans="2:26" ht="15" customHeight="1" x14ac:dyDescent="0.25">
      <c r="Q112" s="17"/>
      <c r="R112" s="101" t="s">
        <v>42</v>
      </c>
      <c r="S112" s="97">
        <v>62.7052399572691</v>
      </c>
      <c r="T112" s="34">
        <v>57.465380699805202</v>
      </c>
      <c r="U112" s="34">
        <v>47.943063696632805</v>
      </c>
      <c r="V112" s="34">
        <v>47.943063696632805</v>
      </c>
      <c r="W112" s="34">
        <v>48.532799529361903</v>
      </c>
      <c r="X112" s="34">
        <v>54.543881603109497</v>
      </c>
      <c r="Y112" s="34">
        <v>54.543881603109497</v>
      </c>
      <c r="Z112" s="35">
        <v>54.845451071073299</v>
      </c>
    </row>
    <row r="113" spans="17:26" ht="15" customHeight="1" x14ac:dyDescent="0.25">
      <c r="Q113" s="29"/>
      <c r="R113" s="102" t="s">
        <v>43</v>
      </c>
      <c r="S113" s="98">
        <v>0.113662657992703</v>
      </c>
      <c r="T113" s="41">
        <v>0.34098797397810898</v>
      </c>
      <c r="U113" s="41">
        <v>0.34098797397810898</v>
      </c>
      <c r="V113" s="41">
        <v>0.34098797397810898</v>
      </c>
      <c r="W113" s="41">
        <v>0.34098797397810898</v>
      </c>
      <c r="X113" s="41" t="s">
        <v>76</v>
      </c>
      <c r="Y113" s="41">
        <v>0.22732531598540601</v>
      </c>
      <c r="Z113" s="42">
        <v>0.22732531598540601</v>
      </c>
    </row>
    <row r="114" spans="17:26" ht="15" customHeight="1" x14ac:dyDescent="0.25">
      <c r="Q114" s="93" t="s">
        <v>110</v>
      </c>
      <c r="R114" s="99" t="s">
        <v>44</v>
      </c>
      <c r="S114" s="96">
        <v>23</v>
      </c>
      <c r="T114" s="30">
        <v>23</v>
      </c>
      <c r="U114" s="30">
        <v>18.608319135295901</v>
      </c>
      <c r="V114" s="30">
        <v>18.608319135295901</v>
      </c>
      <c r="W114" s="30">
        <v>19.181573160292</v>
      </c>
      <c r="X114" s="30">
        <v>23.353759241812501</v>
      </c>
      <c r="Y114" s="30">
        <v>23.353759241812501</v>
      </c>
      <c r="Z114" s="31">
        <v>23.646543082506</v>
      </c>
    </row>
    <row r="115" spans="17:26" ht="15" customHeight="1" x14ac:dyDescent="0.25">
      <c r="Q115" s="17"/>
      <c r="R115" s="100" t="s">
        <v>40</v>
      </c>
      <c r="S115" s="97">
        <v>1.5565508729067999E-2</v>
      </c>
      <c r="T115" s="34">
        <v>1.5565508729067999E-2</v>
      </c>
      <c r="U115" s="34">
        <v>1.28628076040523E-2</v>
      </c>
      <c r="V115" s="34">
        <v>1.28628076040523E-2</v>
      </c>
      <c r="W115" s="34">
        <v>1.28628076040523E-2</v>
      </c>
      <c r="X115" s="34">
        <v>1.35384026909992E-2</v>
      </c>
      <c r="Y115" s="34">
        <v>1.35384026909992E-2</v>
      </c>
      <c r="Z115" s="35">
        <v>1.35384026909992E-2</v>
      </c>
    </row>
    <row r="116" spans="17:26" ht="15" customHeight="1" x14ac:dyDescent="0.25">
      <c r="Q116" s="17"/>
      <c r="R116" s="101" t="s">
        <v>41</v>
      </c>
      <c r="S116" s="118">
        <v>860.04910048473459</v>
      </c>
      <c r="T116" s="115">
        <v>860.04910048473459</v>
      </c>
      <c r="U116" s="115">
        <v>843.7033437699663</v>
      </c>
      <c r="V116" s="115">
        <v>843.7033437699663</v>
      </c>
      <c r="W116" s="115">
        <v>845.36107315075037</v>
      </c>
      <c r="X116" s="115">
        <v>858.33861940115901</v>
      </c>
      <c r="Y116" s="115">
        <v>858.33861940115901</v>
      </c>
      <c r="Z116" s="119">
        <v>859.18618935523477</v>
      </c>
    </row>
    <row r="117" spans="17:26" ht="15" customHeight="1" x14ac:dyDescent="0.25">
      <c r="Q117" s="17"/>
      <c r="R117" s="101" t="s">
        <v>42</v>
      </c>
      <c r="S117" s="97">
        <v>62.7052399572691</v>
      </c>
      <c r="T117" s="34">
        <v>62.7052399572691</v>
      </c>
      <c r="U117" s="34">
        <v>51.312442851901302</v>
      </c>
      <c r="V117" s="34">
        <v>51.312442851901302</v>
      </c>
      <c r="W117" s="34">
        <v>51.9021786846304</v>
      </c>
      <c r="X117" s="34">
        <v>57.913273311697303</v>
      </c>
      <c r="Y117" s="34">
        <v>57.913273311697303</v>
      </c>
      <c r="Z117" s="35">
        <v>58.214842779661204</v>
      </c>
    </row>
    <row r="118" spans="17:26" ht="15" customHeight="1" x14ac:dyDescent="0.25">
      <c r="Q118" s="29"/>
      <c r="R118" s="102" t="s">
        <v>43</v>
      </c>
      <c r="S118" s="98">
        <v>0.34098797397810898</v>
      </c>
      <c r="T118" s="41">
        <v>0.34098797397810898</v>
      </c>
      <c r="U118" s="41">
        <v>0.34098797397810898</v>
      </c>
      <c r="V118" s="41">
        <v>0.34098797397810898</v>
      </c>
      <c r="W118" s="41">
        <v>0.34098797397810898</v>
      </c>
      <c r="X118" s="41" t="s">
        <v>76</v>
      </c>
      <c r="Y118" s="41">
        <v>0.22732531598540601</v>
      </c>
      <c r="Z118" s="42">
        <v>0.22732531598540601</v>
      </c>
    </row>
    <row r="119" spans="17:26" ht="15" customHeight="1" x14ac:dyDescent="0.25">
      <c r="Q119" s="93" t="s">
        <v>111</v>
      </c>
      <c r="R119" s="99" t="s">
        <v>44</v>
      </c>
      <c r="S119" s="96">
        <v>24.9</v>
      </c>
      <c r="T119" s="30">
        <v>24.899999999999899</v>
      </c>
      <c r="U119" s="30">
        <v>18.5181305302943</v>
      </c>
      <c r="V119" s="30">
        <v>18.5181305302943</v>
      </c>
      <c r="W119" s="30">
        <v>19.100200486762201</v>
      </c>
      <c r="X119" s="30">
        <v>23.336470080765199</v>
      </c>
      <c r="Y119" s="30">
        <v>23.336470080765199</v>
      </c>
      <c r="Z119" s="31">
        <v>23.633750992428901</v>
      </c>
    </row>
    <row r="120" spans="17:26" ht="15" customHeight="1" x14ac:dyDescent="0.25">
      <c r="Q120" s="17"/>
      <c r="R120" s="100" t="s">
        <v>40</v>
      </c>
      <c r="S120" s="97">
        <v>4.4810380363458904E-3</v>
      </c>
      <c r="T120" s="34">
        <v>4.4810380363458904E-3</v>
      </c>
      <c r="U120" s="34">
        <v>4.4810380363458904E-3</v>
      </c>
      <c r="V120" s="34">
        <v>4.4810380363458904E-3</v>
      </c>
      <c r="W120" s="34">
        <v>4.4810380363458904E-3</v>
      </c>
      <c r="X120" s="34">
        <v>5.1566416573618004E-3</v>
      </c>
      <c r="Y120" s="34">
        <v>5.1566416573618004E-3</v>
      </c>
      <c r="Z120" s="35">
        <v>5.1566416573618004E-3</v>
      </c>
    </row>
    <row r="121" spans="17:26" ht="15" customHeight="1" x14ac:dyDescent="0.25">
      <c r="Q121" s="17"/>
      <c r="R121" s="101" t="s">
        <v>41</v>
      </c>
      <c r="S121" s="120">
        <v>850.51800231178993</v>
      </c>
      <c r="T121" s="121">
        <v>850.51800231178993</v>
      </c>
      <c r="U121" s="121">
        <v>832.30664558511046</v>
      </c>
      <c r="V121" s="121">
        <v>832.30664558511046</v>
      </c>
      <c r="W121" s="121">
        <v>833.96764533877649</v>
      </c>
      <c r="X121" s="121">
        <v>846.96872506057548</v>
      </c>
      <c r="Y121" s="121">
        <v>846.96872506057548</v>
      </c>
      <c r="Z121" s="122">
        <v>847.81796325572145</v>
      </c>
    </row>
    <row r="122" spans="17:26" ht="15" customHeight="1" x14ac:dyDescent="0.25">
      <c r="Q122" s="17"/>
      <c r="R122" s="101" t="s">
        <v>42</v>
      </c>
      <c r="S122" s="97">
        <v>36.434740905494699</v>
      </c>
      <c r="T122" s="34">
        <v>36.434740905494699</v>
      </c>
      <c r="U122" s="34">
        <v>29.968822051129198</v>
      </c>
      <c r="V122" s="34">
        <v>29.968822051129198</v>
      </c>
      <c r="W122" s="34">
        <v>30.558557883858299</v>
      </c>
      <c r="X122" s="34">
        <v>36.569571961397003</v>
      </c>
      <c r="Y122" s="34">
        <v>36.569571961397003</v>
      </c>
      <c r="Z122" s="35">
        <v>36.871141429360897</v>
      </c>
    </row>
    <row r="123" spans="17:26" ht="15" customHeight="1" x14ac:dyDescent="0.25">
      <c r="Q123" s="29"/>
      <c r="R123" s="102" t="s">
        <v>43</v>
      </c>
      <c r="S123" s="98">
        <v>0.34098797397810898</v>
      </c>
      <c r="T123" s="41">
        <v>0.34098797397810898</v>
      </c>
      <c r="U123" s="41">
        <v>0.34098797397810898</v>
      </c>
      <c r="V123" s="41">
        <v>0.34098797397810898</v>
      </c>
      <c r="W123" s="41">
        <v>0.34098797397810898</v>
      </c>
      <c r="X123" s="41" t="s">
        <v>76</v>
      </c>
      <c r="Y123" s="41">
        <v>0.22732531598540601</v>
      </c>
      <c r="Z123" s="42">
        <v>0.22732531598540601</v>
      </c>
    </row>
    <row r="124" spans="17:26" ht="7.5" customHeight="1" x14ac:dyDescent="0.25"/>
    <row r="125" spans="17:26" ht="15" customHeight="1" x14ac:dyDescent="0.25">
      <c r="Q125" s="1" t="s">
        <v>77</v>
      </c>
    </row>
    <row r="126" spans="17:26" ht="15" customHeight="1" x14ac:dyDescent="0.25">
      <c r="Q126" s="84"/>
    </row>
    <row r="131" spans="2:29" ht="15" customHeight="1" x14ac:dyDescent="0.25">
      <c r="B131" s="16" t="s">
        <v>52</v>
      </c>
      <c r="C131" s="16"/>
      <c r="D131" s="16"/>
      <c r="E131" s="16"/>
      <c r="F131" s="16"/>
      <c r="G131" s="16"/>
      <c r="H131" s="16"/>
      <c r="I131" s="51"/>
      <c r="J131" s="53"/>
      <c r="K131" s="53"/>
      <c r="L131" s="53"/>
      <c r="M131" s="53"/>
      <c r="N131" s="53"/>
      <c r="O131" s="53"/>
    </row>
    <row r="132" spans="2:29" ht="15" customHeight="1" x14ac:dyDescent="0.25">
      <c r="B132" s="17"/>
      <c r="C132" s="18" t="s">
        <v>53</v>
      </c>
      <c r="D132" s="18" t="s">
        <v>53</v>
      </c>
      <c r="E132" s="18" t="s">
        <v>53</v>
      </c>
      <c r="F132" s="18" t="s">
        <v>55</v>
      </c>
      <c r="G132" s="18" t="s">
        <v>55</v>
      </c>
      <c r="H132" s="18" t="s">
        <v>55</v>
      </c>
      <c r="I132" s="18" t="s">
        <v>75</v>
      </c>
      <c r="J132" s="151" t="s">
        <v>14</v>
      </c>
      <c r="K132" s="152"/>
      <c r="L132" s="152"/>
      <c r="M132" s="153"/>
      <c r="N132" s="18" t="s">
        <v>53</v>
      </c>
      <c r="O132" s="55" t="s">
        <v>55</v>
      </c>
      <c r="Q132" s="45" t="s">
        <v>70</v>
      </c>
    </row>
    <row r="133" spans="2:29" ht="15" customHeight="1" x14ac:dyDescent="0.25">
      <c r="B133" s="17"/>
      <c r="C133" s="21" t="s">
        <v>9</v>
      </c>
      <c r="D133" s="21" t="s">
        <v>9</v>
      </c>
      <c r="E133" s="21" t="s">
        <v>4</v>
      </c>
      <c r="F133" s="21" t="s">
        <v>9</v>
      </c>
      <c r="G133" s="21" t="s">
        <v>9</v>
      </c>
      <c r="H133" s="21" t="s">
        <v>4</v>
      </c>
      <c r="I133" s="23" t="s">
        <v>11</v>
      </c>
      <c r="J133" s="148" t="s">
        <v>15</v>
      </c>
      <c r="K133" s="149"/>
      <c r="L133" s="150"/>
      <c r="M133" s="22" t="s">
        <v>30</v>
      </c>
      <c r="N133" s="23" t="s">
        <v>58</v>
      </c>
      <c r="O133" s="56" t="s">
        <v>58</v>
      </c>
      <c r="Q133" s="93"/>
      <c r="R133" s="26"/>
      <c r="S133" s="146" t="s">
        <v>13</v>
      </c>
      <c r="T133" s="146"/>
      <c r="U133" s="146"/>
      <c r="V133" s="146"/>
      <c r="W133" s="146"/>
      <c r="X133" s="146"/>
      <c r="Y133" s="146"/>
      <c r="Z133" s="146"/>
      <c r="AA133" s="146"/>
      <c r="AB133" s="146"/>
      <c r="AC133" s="147"/>
    </row>
    <row r="134" spans="2:29" ht="15" customHeight="1" x14ac:dyDescent="0.25">
      <c r="B134" s="17" t="s">
        <v>2</v>
      </c>
      <c r="C134" s="21" t="s">
        <v>80</v>
      </c>
      <c r="D134" s="21" t="s">
        <v>81</v>
      </c>
      <c r="E134" s="21" t="s">
        <v>10</v>
      </c>
      <c r="F134" s="21" t="s">
        <v>80</v>
      </c>
      <c r="G134" s="21" t="s">
        <v>81</v>
      </c>
      <c r="H134" s="21" t="s">
        <v>10</v>
      </c>
      <c r="I134" s="23" t="s">
        <v>10</v>
      </c>
      <c r="J134" s="27" t="s">
        <v>3</v>
      </c>
      <c r="K134" s="27" t="s">
        <v>4</v>
      </c>
      <c r="L134" s="27" t="s">
        <v>7</v>
      </c>
      <c r="M134" s="22" t="s">
        <v>31</v>
      </c>
      <c r="N134" s="23" t="s">
        <v>10</v>
      </c>
      <c r="O134" s="56" t="s">
        <v>10</v>
      </c>
      <c r="Q134" s="17"/>
      <c r="R134" s="28"/>
      <c r="S134" s="94" t="s">
        <v>51</v>
      </c>
      <c r="T134" s="20" t="s">
        <v>22</v>
      </c>
      <c r="U134" s="20" t="s">
        <v>61</v>
      </c>
      <c r="V134" s="20" t="s">
        <v>24</v>
      </c>
      <c r="W134" s="20" t="s">
        <v>26</v>
      </c>
      <c r="X134" s="20" t="s">
        <v>53</v>
      </c>
      <c r="Y134" s="20" t="s">
        <v>55</v>
      </c>
      <c r="Z134" s="20" t="s">
        <v>53</v>
      </c>
      <c r="AA134" s="20" t="s">
        <v>55</v>
      </c>
      <c r="AB134" s="20" t="s">
        <v>27</v>
      </c>
      <c r="AC134" s="26" t="s">
        <v>27</v>
      </c>
    </row>
    <row r="135" spans="2:29" ht="15" customHeight="1" x14ac:dyDescent="0.35">
      <c r="B135" s="17"/>
      <c r="C135" s="21" t="s">
        <v>84</v>
      </c>
      <c r="D135" s="21" t="s">
        <v>85</v>
      </c>
      <c r="E135" s="21" t="s">
        <v>54</v>
      </c>
      <c r="F135" s="21" t="s">
        <v>87</v>
      </c>
      <c r="G135" s="21" t="s">
        <v>86</v>
      </c>
      <c r="H135" s="21" t="s">
        <v>56</v>
      </c>
      <c r="I135" s="21" t="s">
        <v>57</v>
      </c>
      <c r="J135" s="21" t="s">
        <v>48</v>
      </c>
      <c r="K135" s="21" t="s">
        <v>49</v>
      </c>
      <c r="L135" s="21" t="s">
        <v>50</v>
      </c>
      <c r="M135" s="21" t="s">
        <v>46</v>
      </c>
      <c r="N135" s="21" t="s">
        <v>59</v>
      </c>
      <c r="O135" s="57" t="s">
        <v>60</v>
      </c>
      <c r="Q135" s="17"/>
      <c r="R135" s="28"/>
      <c r="S135" s="95" t="s">
        <v>21</v>
      </c>
      <c r="T135" s="25" t="s">
        <v>21</v>
      </c>
      <c r="U135" s="25" t="s">
        <v>25</v>
      </c>
      <c r="V135" s="25" t="s">
        <v>25</v>
      </c>
      <c r="W135" s="25" t="s">
        <v>21</v>
      </c>
      <c r="X135" s="25" t="s">
        <v>63</v>
      </c>
      <c r="Y135" s="25" t="s">
        <v>63</v>
      </c>
      <c r="Z135" s="25" t="s">
        <v>21</v>
      </c>
      <c r="AA135" s="25" t="s">
        <v>21</v>
      </c>
      <c r="AB135" s="25" t="s">
        <v>28</v>
      </c>
      <c r="AC135" s="28" t="s">
        <v>25</v>
      </c>
    </row>
    <row r="136" spans="2:29" ht="15" customHeight="1" x14ac:dyDescent="0.25">
      <c r="B136" s="29"/>
      <c r="C136" s="52" t="s">
        <v>74</v>
      </c>
      <c r="D136" s="52" t="s">
        <v>74</v>
      </c>
      <c r="E136" s="52" t="s">
        <v>74</v>
      </c>
      <c r="F136" s="52" t="s">
        <v>74</v>
      </c>
      <c r="G136" s="52" t="s">
        <v>74</v>
      </c>
      <c r="H136" s="52" t="s">
        <v>74</v>
      </c>
      <c r="I136" s="52" t="s">
        <v>74</v>
      </c>
      <c r="J136" s="52" t="s">
        <v>74</v>
      </c>
      <c r="K136" s="52" t="s">
        <v>74</v>
      </c>
      <c r="L136" s="52" t="s">
        <v>74</v>
      </c>
      <c r="M136" s="68" t="s">
        <v>5</v>
      </c>
      <c r="N136" s="79" t="s">
        <v>74</v>
      </c>
      <c r="O136" s="58" t="s">
        <v>74</v>
      </c>
      <c r="Q136" s="17" t="s">
        <v>2</v>
      </c>
      <c r="R136" s="28" t="s">
        <v>16</v>
      </c>
      <c r="S136" s="95" t="s">
        <v>32</v>
      </c>
      <c r="T136" s="25" t="s">
        <v>33</v>
      </c>
      <c r="U136" s="25" t="s">
        <v>62</v>
      </c>
      <c r="V136" s="25" t="s">
        <v>35</v>
      </c>
      <c r="W136" s="25" t="s">
        <v>36</v>
      </c>
      <c r="X136" s="47" t="s">
        <v>64</v>
      </c>
      <c r="Y136" s="47" t="s">
        <v>65</v>
      </c>
      <c r="Z136" s="47" t="s">
        <v>37</v>
      </c>
      <c r="AA136" s="104" t="s">
        <v>66</v>
      </c>
      <c r="AB136" s="95" t="s">
        <v>38</v>
      </c>
      <c r="AC136" s="28" t="s">
        <v>39</v>
      </c>
    </row>
    <row r="137" spans="2:29" ht="15" customHeight="1" x14ac:dyDescent="0.25">
      <c r="B137" s="36" t="s">
        <v>88</v>
      </c>
      <c r="C137" s="33">
        <v>2.9307109999920198</v>
      </c>
      <c r="D137" s="33">
        <v>0</v>
      </c>
      <c r="E137" s="105">
        <v>0.58614220000000006</v>
      </c>
      <c r="F137" s="108">
        <v>2.3445687999911904</v>
      </c>
      <c r="G137" s="33">
        <v>0</v>
      </c>
      <c r="H137" s="59">
        <v>0.87921329999999998</v>
      </c>
      <c r="I137" s="62">
        <v>3.5821607831189599</v>
      </c>
      <c r="J137" s="63">
        <v>0</v>
      </c>
      <c r="K137" s="33">
        <v>0</v>
      </c>
      <c r="L137" s="59">
        <v>0</v>
      </c>
      <c r="M137" s="80">
        <v>23.889211034767701</v>
      </c>
      <c r="N137" s="76">
        <v>7.5010320810229398</v>
      </c>
      <c r="O137" s="59">
        <v>8.1235246277406006</v>
      </c>
      <c r="Q137" s="93" t="s">
        <v>88</v>
      </c>
      <c r="R137" s="99" t="s">
        <v>44</v>
      </c>
      <c r="S137" s="96">
        <v>-29</v>
      </c>
      <c r="T137" s="30">
        <v>2.4103195213094999</v>
      </c>
      <c r="U137" s="30">
        <v>7.2222222222222197</v>
      </c>
      <c r="V137" s="30">
        <v>7.2222222222222197</v>
      </c>
      <c r="W137" s="30">
        <v>7.8074978549114098</v>
      </c>
      <c r="X137" s="30">
        <v>29.639063740378699</v>
      </c>
      <c r="Y137" s="30">
        <v>28.073196291044798</v>
      </c>
      <c r="Z137" s="30">
        <v>21.119938410561598</v>
      </c>
      <c r="AA137" s="30">
        <v>22.233583097732101</v>
      </c>
      <c r="AB137" s="30">
        <v>21.676859557533302</v>
      </c>
      <c r="AC137" s="31">
        <v>21.969080628304798</v>
      </c>
    </row>
    <row r="138" spans="2:29" ht="15" customHeight="1" x14ac:dyDescent="0.25">
      <c r="B138" s="36" t="s">
        <v>89</v>
      </c>
      <c r="C138" s="37">
        <v>0</v>
      </c>
      <c r="D138" s="37">
        <v>1.4653555000087999</v>
      </c>
      <c r="E138" s="106">
        <v>0</v>
      </c>
      <c r="F138" s="109">
        <v>0</v>
      </c>
      <c r="G138" s="37">
        <v>2.3445688000096903</v>
      </c>
      <c r="H138" s="60">
        <v>0</v>
      </c>
      <c r="I138" s="64">
        <v>0</v>
      </c>
      <c r="J138" s="125">
        <v>6.4549336127132904</v>
      </c>
      <c r="K138" s="127">
        <v>0</v>
      </c>
      <c r="L138" s="124">
        <v>6.4549336127132904</v>
      </c>
      <c r="M138" s="81">
        <v>33.471524786106897</v>
      </c>
      <c r="N138" s="77">
        <v>2.1710100761315299</v>
      </c>
      <c r="O138" s="60">
        <v>2.34442891659232</v>
      </c>
      <c r="Q138" s="17"/>
      <c r="R138" s="100" t="s">
        <v>40</v>
      </c>
      <c r="S138" s="97">
        <v>2.5900866666663701E-4</v>
      </c>
      <c r="T138" s="34">
        <v>1.49583526089442E-3</v>
      </c>
      <c r="U138" s="34">
        <v>1.49583526089442E-3</v>
      </c>
      <c r="V138" s="34">
        <v>1.49583526089442E-3</v>
      </c>
      <c r="W138" s="34">
        <v>1.49583526089442E-3</v>
      </c>
      <c r="X138" s="34">
        <v>1.49583526089442E-3</v>
      </c>
      <c r="Y138" s="34">
        <v>1.49583526089442E-3</v>
      </c>
      <c r="Z138" s="34">
        <v>2.1725347683450402E-3</v>
      </c>
      <c r="AA138" s="34">
        <v>2.3651689962285402E-3</v>
      </c>
      <c r="AB138" s="34">
        <v>2.2688518822867902E-3</v>
      </c>
      <c r="AC138" s="35">
        <v>2.2688518822867902E-3</v>
      </c>
    </row>
    <row r="139" spans="2:29" ht="15" customHeight="1" x14ac:dyDescent="0.25">
      <c r="B139" s="36" t="s">
        <v>90</v>
      </c>
      <c r="C139" s="37">
        <v>0</v>
      </c>
      <c r="D139" s="37">
        <v>2.93071100000902</v>
      </c>
      <c r="E139" s="106">
        <v>0.58614220000000006</v>
      </c>
      <c r="F139" s="109">
        <v>0</v>
      </c>
      <c r="G139" s="37">
        <v>3.5168532000099098</v>
      </c>
      <c r="H139" s="60">
        <v>0.87921329999999998</v>
      </c>
      <c r="I139" s="64">
        <v>0</v>
      </c>
      <c r="J139" s="65">
        <v>10.0830706044888</v>
      </c>
      <c r="K139" s="37">
        <v>6.9710565856637405</v>
      </c>
      <c r="L139" s="60">
        <v>17.054127190152499</v>
      </c>
      <c r="M139" s="81">
        <v>94.754317881344505</v>
      </c>
      <c r="N139" s="77">
        <v>0.93937746839185099</v>
      </c>
      <c r="O139" s="60">
        <v>1.4510126704708299</v>
      </c>
      <c r="Q139" s="17"/>
      <c r="R139" s="101" t="s">
        <v>41</v>
      </c>
      <c r="S139" s="123">
        <v>692.0130446399304</v>
      </c>
      <c r="T139" s="113">
        <v>782.59419824473662</v>
      </c>
      <c r="U139" s="113">
        <v>796.26005239527058</v>
      </c>
      <c r="V139" s="113">
        <v>796.26005239527058</v>
      </c>
      <c r="W139" s="113">
        <v>797.92224133202399</v>
      </c>
      <c r="X139" s="113">
        <v>859.92411747385484</v>
      </c>
      <c r="Y139" s="113">
        <v>855.47703749079915</v>
      </c>
      <c r="Z139" s="113">
        <v>836.6367848048003</v>
      </c>
      <c r="AA139" s="113">
        <v>840.06217127469438</v>
      </c>
      <c r="AB139" s="113">
        <v>838.34951469201894</v>
      </c>
      <c r="AC139" s="114">
        <v>839.18045456375285</v>
      </c>
    </row>
    <row r="140" spans="2:29" ht="15" customHeight="1" x14ac:dyDescent="0.25">
      <c r="B140" s="36" t="s">
        <v>91</v>
      </c>
      <c r="C140" s="37">
        <v>0</v>
      </c>
      <c r="D140" s="37">
        <v>1.4653555000088099</v>
      </c>
      <c r="E140" s="106">
        <v>0.58614220000000006</v>
      </c>
      <c r="F140" s="109">
        <v>0</v>
      </c>
      <c r="G140" s="37">
        <v>2.3445688000096703</v>
      </c>
      <c r="H140" s="60">
        <v>0.87921329999999998</v>
      </c>
      <c r="I140" s="64">
        <v>0</v>
      </c>
      <c r="J140" s="65">
        <v>9.1981784410969798</v>
      </c>
      <c r="K140" s="37">
        <v>0</v>
      </c>
      <c r="L140" s="60">
        <v>9.1981784410969798</v>
      </c>
      <c r="M140" s="81">
        <v>64.918512346466997</v>
      </c>
      <c r="N140" s="77">
        <v>2.1923196910766602</v>
      </c>
      <c r="O140" s="60">
        <v>2.3734787163247604</v>
      </c>
      <c r="Q140" s="17"/>
      <c r="R140" s="101" t="s">
        <v>42</v>
      </c>
      <c r="S140" s="97">
        <v>-28.506557905852798</v>
      </c>
      <c r="T140" s="34">
        <v>6.1696820395907599</v>
      </c>
      <c r="U140" s="34">
        <v>11.018254725413</v>
      </c>
      <c r="V140" s="34">
        <v>11.018254725413</v>
      </c>
      <c r="W140" s="34">
        <v>11.607990558142101</v>
      </c>
      <c r="X140" s="34">
        <v>33.605927885704496</v>
      </c>
      <c r="Y140" s="34">
        <v>32.028127456984599</v>
      </c>
      <c r="Z140" s="34">
        <v>26.740833706957201</v>
      </c>
      <c r="AA140" s="34">
        <v>28.3540944712996</v>
      </c>
      <c r="AB140" s="34">
        <v>27.5474640891284</v>
      </c>
      <c r="AC140" s="35">
        <v>27.842332005493002</v>
      </c>
    </row>
    <row r="141" spans="2:29" ht="15" customHeight="1" x14ac:dyDescent="0.25">
      <c r="B141" s="36" t="s">
        <v>92</v>
      </c>
      <c r="C141" s="37">
        <v>2.9307110000207999</v>
      </c>
      <c r="D141" s="37">
        <v>0</v>
      </c>
      <c r="E141" s="106">
        <v>0.58614220000000006</v>
      </c>
      <c r="F141" s="109">
        <v>2.34456880002136</v>
      </c>
      <c r="G141" s="37">
        <v>0</v>
      </c>
      <c r="H141" s="60">
        <v>0.87921329999999998</v>
      </c>
      <c r="I141" s="64">
        <v>0</v>
      </c>
      <c r="J141" s="65">
        <v>8.6908903002005697</v>
      </c>
      <c r="K141" s="37">
        <v>6.0482898987918396</v>
      </c>
      <c r="L141" s="60">
        <v>14.739180198992401</v>
      </c>
      <c r="M141" s="81">
        <v>95.392405979997505</v>
      </c>
      <c r="N141" s="77">
        <v>6.6029537578708792</v>
      </c>
      <c r="O141" s="60">
        <v>7.08129735376541</v>
      </c>
      <c r="Q141" s="29"/>
      <c r="R141" s="102" t="s">
        <v>43</v>
      </c>
      <c r="S141" s="98">
        <v>0.28415664498175802</v>
      </c>
      <c r="T141" s="41">
        <v>0.73880727695257098</v>
      </c>
      <c r="U141" s="41">
        <v>0.73880727695257098</v>
      </c>
      <c r="V141" s="41">
        <v>0.73880727695257098</v>
      </c>
      <c r="W141" s="41">
        <v>0.73880727695257098</v>
      </c>
      <c r="X141" s="41">
        <v>0.34098797397810898</v>
      </c>
      <c r="Y141" s="41">
        <v>0.397819302974461</v>
      </c>
      <c r="Z141" s="41" t="s">
        <v>76</v>
      </c>
      <c r="AA141" s="41" t="s">
        <v>76</v>
      </c>
      <c r="AB141" s="41">
        <v>0.45465063197081301</v>
      </c>
      <c r="AC141" s="42">
        <v>0.45465063197081301</v>
      </c>
    </row>
    <row r="142" spans="2:29" ht="15" customHeight="1" x14ac:dyDescent="0.25">
      <c r="B142" s="50" t="s">
        <v>93</v>
      </c>
      <c r="C142" s="37">
        <v>2.93071099999118</v>
      </c>
      <c r="D142" s="37">
        <v>0</v>
      </c>
      <c r="E142" s="106">
        <v>0.58614220000000006</v>
      </c>
      <c r="F142" s="109">
        <v>2.3445687999903</v>
      </c>
      <c r="G142" s="37">
        <v>0</v>
      </c>
      <c r="H142" s="60">
        <v>0.87921329999999998</v>
      </c>
      <c r="I142" s="64">
        <v>0</v>
      </c>
      <c r="J142" s="65">
        <v>8.14847347522314</v>
      </c>
      <c r="K142" s="37">
        <v>12.638619052784499</v>
      </c>
      <c r="L142" s="60">
        <v>20.787092528007602</v>
      </c>
      <c r="M142" s="81">
        <v>99.884761097566994</v>
      </c>
      <c r="N142" s="77">
        <v>6.60559130641309</v>
      </c>
      <c r="O142" s="60">
        <v>7.0847061946886694</v>
      </c>
      <c r="Q142" s="93" t="s">
        <v>89</v>
      </c>
      <c r="R142" s="99" t="s">
        <v>44</v>
      </c>
      <c r="S142" s="96">
        <v>15.5</v>
      </c>
      <c r="T142" s="30">
        <v>20.842001617001699</v>
      </c>
      <c r="U142" s="30">
        <v>20.842001617001699</v>
      </c>
      <c r="V142" s="30">
        <v>12.1940503002997</v>
      </c>
      <c r="W142" s="30">
        <v>12.7777777777777</v>
      </c>
      <c r="X142" s="30">
        <v>19.079734220397199</v>
      </c>
      <c r="Y142" s="30">
        <v>18.6109370895716</v>
      </c>
      <c r="Z142" s="30">
        <v>23.3333333333333</v>
      </c>
      <c r="AA142" s="30">
        <v>24.4444444444444</v>
      </c>
      <c r="AB142" s="30">
        <v>23.8888888888888</v>
      </c>
      <c r="AC142" s="31">
        <v>24.1807526276278</v>
      </c>
    </row>
    <row r="143" spans="2:29" ht="15" customHeight="1" x14ac:dyDescent="0.25">
      <c r="B143" s="38" t="s">
        <v>94</v>
      </c>
      <c r="C143" s="39">
        <v>0</v>
      </c>
      <c r="D143" s="39">
        <v>1.4653555000088099</v>
      </c>
      <c r="E143" s="107">
        <v>0.58614220000000006</v>
      </c>
      <c r="F143" s="110">
        <v>0</v>
      </c>
      <c r="G143" s="39">
        <v>2.3445688000096903</v>
      </c>
      <c r="H143" s="61">
        <v>0.87921329999999998</v>
      </c>
      <c r="I143" s="66">
        <v>0</v>
      </c>
      <c r="J143" s="67">
        <v>9.5096376805999494</v>
      </c>
      <c r="K143" s="37">
        <v>-3.6379788070917099E-15</v>
      </c>
      <c r="L143" s="61">
        <v>9.5096376805999405</v>
      </c>
      <c r="M143" s="82">
        <v>50.998584501994799</v>
      </c>
      <c r="N143" s="78">
        <v>2.18405834729742</v>
      </c>
      <c r="O143" s="61">
        <v>2.3628274148044901</v>
      </c>
      <c r="Q143" s="17"/>
      <c r="R143" s="100" t="s">
        <v>40</v>
      </c>
      <c r="S143" s="97">
        <v>2.9334209029532599E-3</v>
      </c>
      <c r="T143" s="34">
        <v>2.9334209029532599E-3</v>
      </c>
      <c r="U143" s="34">
        <v>2.9334209029532599E-3</v>
      </c>
      <c r="V143" s="34">
        <v>2.9334209029532599E-3</v>
      </c>
      <c r="W143" s="34">
        <v>2.9334209029532599E-3</v>
      </c>
      <c r="X143" s="34">
        <v>2.9334209029532599E-3</v>
      </c>
      <c r="Y143" s="34">
        <v>2.9334209029532599E-3</v>
      </c>
      <c r="Z143" s="34">
        <v>2.9334209029532599E-3</v>
      </c>
      <c r="AA143" s="34">
        <v>2.9334209029532599E-3</v>
      </c>
      <c r="AB143" s="34">
        <v>2.9334209029532599E-3</v>
      </c>
      <c r="AC143" s="35">
        <v>2.9334209029532599E-3</v>
      </c>
    </row>
    <row r="144" spans="2:29" ht="15" customHeight="1" x14ac:dyDescent="0.25">
      <c r="Q144" s="17"/>
      <c r="R144" s="101" t="s">
        <v>41</v>
      </c>
      <c r="S144" s="120">
        <v>821.65921871261992</v>
      </c>
      <c r="T144" s="121">
        <v>836.86554081547274</v>
      </c>
      <c r="U144" s="121">
        <v>836.86554081547274</v>
      </c>
      <c r="V144" s="121">
        <v>812.24863826100545</v>
      </c>
      <c r="W144" s="121">
        <v>813.9102528914807</v>
      </c>
      <c r="X144" s="121">
        <v>831.84914292094152</v>
      </c>
      <c r="Y144" s="121">
        <v>830.51468428851376</v>
      </c>
      <c r="Z144" s="121">
        <v>843.95726321836196</v>
      </c>
      <c r="AA144" s="121">
        <v>847.12010641067013</v>
      </c>
      <c r="AB144" s="121">
        <v>845.53868481451457</v>
      </c>
      <c r="AC144" s="122">
        <v>846.36949212975298</v>
      </c>
    </row>
    <row r="145" spans="2:29" ht="15" customHeight="1" x14ac:dyDescent="0.25">
      <c r="Q145" s="17"/>
      <c r="R145" s="101" t="s">
        <v>42</v>
      </c>
      <c r="S145" s="97">
        <v>22.995852456238801</v>
      </c>
      <c r="T145" s="34">
        <v>28.392839738135599</v>
      </c>
      <c r="U145" s="34">
        <v>28.392839738135599</v>
      </c>
      <c r="V145" s="34">
        <v>19.655874342588099</v>
      </c>
      <c r="W145" s="34">
        <v>20.2456101753172</v>
      </c>
      <c r="X145" s="34">
        <v>26.612433177324</v>
      </c>
      <c r="Y145" s="34">
        <v>26.138810678820199</v>
      </c>
      <c r="Z145" s="34">
        <v>30.9098149380746</v>
      </c>
      <c r="AA145" s="34">
        <v>32.032362807838503</v>
      </c>
      <c r="AB145" s="34">
        <v>31.4710888729565</v>
      </c>
      <c r="AC145" s="35">
        <v>31.765956789321098</v>
      </c>
    </row>
    <row r="146" spans="2:29" ht="15" customHeight="1" x14ac:dyDescent="0.25">
      <c r="B146" s="5"/>
      <c r="Q146" s="29"/>
      <c r="R146" s="102" t="s">
        <v>43</v>
      </c>
      <c r="S146" s="98">
        <v>0.28415664498175802</v>
      </c>
      <c r="T146" s="41">
        <v>0.73880727695257098</v>
      </c>
      <c r="U146" s="41">
        <v>0.73880727695257098</v>
      </c>
      <c r="V146" s="41">
        <v>0.73880727695257098</v>
      </c>
      <c r="W146" s="41">
        <v>0.73880727695257098</v>
      </c>
      <c r="X146" s="41">
        <v>0.34098797397810898</v>
      </c>
      <c r="Y146" s="41">
        <v>0.397819302974461</v>
      </c>
      <c r="Z146" s="41" t="s">
        <v>76</v>
      </c>
      <c r="AA146" s="41" t="s">
        <v>76</v>
      </c>
      <c r="AB146" s="41">
        <v>0.45465063197081301</v>
      </c>
      <c r="AC146" s="42">
        <v>0.45465063197081301</v>
      </c>
    </row>
    <row r="147" spans="2:29" ht="15" customHeight="1" x14ac:dyDescent="0.25">
      <c r="B147" s="43"/>
      <c r="Q147" s="93" t="s">
        <v>90</v>
      </c>
      <c r="R147" s="99" t="s">
        <v>44</v>
      </c>
      <c r="S147" s="96">
        <v>26.9</v>
      </c>
      <c r="T147" s="30">
        <v>25.574539597408101</v>
      </c>
      <c r="U147" s="30">
        <v>25.574539597408101</v>
      </c>
      <c r="V147" s="30">
        <v>12.1998500410975</v>
      </c>
      <c r="W147" s="30">
        <v>12.7777858218509</v>
      </c>
      <c r="X147" s="30">
        <v>15.4775332931954</v>
      </c>
      <c r="Y147" s="30">
        <v>16.352220946452601</v>
      </c>
      <c r="Z147" s="30">
        <v>23.889974077986501</v>
      </c>
      <c r="AA147" s="30">
        <v>25.0019915237174</v>
      </c>
      <c r="AB147" s="30">
        <v>24.4460800287689</v>
      </c>
      <c r="AC147" s="31">
        <v>24.734642373753498</v>
      </c>
    </row>
    <row r="148" spans="2:29" ht="15" customHeight="1" x14ac:dyDescent="0.25">
      <c r="Q148" s="17"/>
      <c r="R148" s="100" t="s">
        <v>40</v>
      </c>
      <c r="S148" s="97">
        <v>1.67717459244234E-2</v>
      </c>
      <c r="T148" s="34">
        <v>1.20821972540609E-2</v>
      </c>
      <c r="U148" s="34">
        <v>1.20821972540609E-2</v>
      </c>
      <c r="V148" s="34">
        <v>8.3797753312754401E-3</v>
      </c>
      <c r="W148" s="34">
        <v>8.3797753312754401E-3</v>
      </c>
      <c r="X148" s="34">
        <v>8.3797753312754401E-3</v>
      </c>
      <c r="Y148" s="34">
        <v>8.3797753312754401E-3</v>
      </c>
      <c r="Z148" s="34">
        <v>9.0551058452581004E-3</v>
      </c>
      <c r="AA148" s="34">
        <v>9.2473528249106107E-3</v>
      </c>
      <c r="AB148" s="34">
        <v>9.1512293350843495E-3</v>
      </c>
      <c r="AC148" s="35">
        <v>9.1512293350843495E-3</v>
      </c>
    </row>
    <row r="149" spans="2:29" ht="15" customHeight="1" x14ac:dyDescent="0.25">
      <c r="Q149" s="17"/>
      <c r="R149" s="101" t="s">
        <v>41</v>
      </c>
      <c r="S149" s="120">
        <v>873.02373210012115</v>
      </c>
      <c r="T149" s="121">
        <v>862.78598170855389</v>
      </c>
      <c r="U149" s="121">
        <v>862.78598170855389</v>
      </c>
      <c r="V149" s="121">
        <v>819.34434226564986</v>
      </c>
      <c r="W149" s="121">
        <v>821.00380839849072</v>
      </c>
      <c r="X149" s="121">
        <v>828.75577608262483</v>
      </c>
      <c r="Y149" s="121">
        <v>831.26732595673207</v>
      </c>
      <c r="Z149" s="121">
        <v>853.82474563539893</v>
      </c>
      <c r="AA149" s="121">
        <v>857.28227180893373</v>
      </c>
      <c r="AB149" s="121">
        <v>855.55354478999755</v>
      </c>
      <c r="AC149" s="122">
        <v>856.38312741461243</v>
      </c>
    </row>
    <row r="150" spans="2:29" ht="15" customHeight="1" x14ac:dyDescent="0.25">
      <c r="Q150" s="17"/>
      <c r="R150" s="101" t="s">
        <v>42</v>
      </c>
      <c r="S150" s="97">
        <v>69.814010069846489</v>
      </c>
      <c r="T150" s="34">
        <v>56.489580058868697</v>
      </c>
      <c r="U150" s="34">
        <v>56.489580058868697</v>
      </c>
      <c r="V150" s="34">
        <v>33.406256813194396</v>
      </c>
      <c r="W150" s="34">
        <v>33.995992645923501</v>
      </c>
      <c r="X150" s="34">
        <v>36.750862436293801</v>
      </c>
      <c r="Y150" s="34">
        <v>37.643409097618402</v>
      </c>
      <c r="Z150" s="34">
        <v>47.054017636292599</v>
      </c>
      <c r="AA150" s="34">
        <v>48.679869134993503</v>
      </c>
      <c r="AB150" s="34">
        <v>47.866943385642998</v>
      </c>
      <c r="AC150" s="35">
        <v>48.1618113020076</v>
      </c>
    </row>
    <row r="151" spans="2:29" ht="15" customHeight="1" x14ac:dyDescent="0.25">
      <c r="Q151" s="29"/>
      <c r="R151" s="102" t="s">
        <v>43</v>
      </c>
      <c r="S151" s="98">
        <v>0.28415664498175802</v>
      </c>
      <c r="T151" s="41">
        <v>0.73880727695257098</v>
      </c>
      <c r="U151" s="41">
        <v>0.73880727695257098</v>
      </c>
      <c r="V151" s="41">
        <v>0.73880727695257098</v>
      </c>
      <c r="W151" s="41">
        <v>0.73880727695257098</v>
      </c>
      <c r="X151" s="41">
        <v>0.34098797397810898</v>
      </c>
      <c r="Y151" s="41">
        <v>0.397819302974461</v>
      </c>
      <c r="Z151" s="41" t="s">
        <v>76</v>
      </c>
      <c r="AA151" s="41" t="s">
        <v>76</v>
      </c>
      <c r="AB151" s="41">
        <v>0.45465063197081301</v>
      </c>
      <c r="AC151" s="42">
        <v>0.45465063197081301</v>
      </c>
    </row>
    <row r="152" spans="2:29" ht="15" customHeight="1" x14ac:dyDescent="0.25">
      <c r="Q152" s="93" t="s">
        <v>91</v>
      </c>
      <c r="R152" s="99" t="s">
        <v>44</v>
      </c>
      <c r="S152" s="96">
        <v>24.9</v>
      </c>
      <c r="T152" s="30">
        <v>24.457447634421801</v>
      </c>
      <c r="U152" s="30">
        <v>24.457447634421801</v>
      </c>
      <c r="V152" s="30">
        <v>12.197023601884901</v>
      </c>
      <c r="W152" s="30">
        <v>12.7777777777778</v>
      </c>
      <c r="X152" s="30">
        <v>19.109176246051899</v>
      </c>
      <c r="Y152" s="30">
        <v>18.653135504449899</v>
      </c>
      <c r="Z152" s="30">
        <v>23.335881496146101</v>
      </c>
      <c r="AA152" s="30">
        <v>24.4477222277789</v>
      </c>
      <c r="AB152" s="30">
        <v>23.891899587234899</v>
      </c>
      <c r="AC152" s="31">
        <v>24.181867002031701</v>
      </c>
    </row>
    <row r="153" spans="2:29" ht="15" customHeight="1" x14ac:dyDescent="0.25">
      <c r="Q153" s="17"/>
      <c r="R153" s="100" t="s">
        <v>40</v>
      </c>
      <c r="S153" s="97">
        <v>4.4810380363458904E-3</v>
      </c>
      <c r="T153" s="34">
        <v>5.7158640026960797E-3</v>
      </c>
      <c r="U153" s="34">
        <v>5.7158640026960797E-3</v>
      </c>
      <c r="V153" s="34">
        <v>5.7158640026960797E-3</v>
      </c>
      <c r="W153" s="34">
        <v>5.7158640026960797E-3</v>
      </c>
      <c r="X153" s="34">
        <v>5.7158640026960797E-3</v>
      </c>
      <c r="Y153" s="34">
        <v>5.7158640026960797E-3</v>
      </c>
      <c r="Z153" s="34">
        <v>6.39146791424588E-3</v>
      </c>
      <c r="AA153" s="34">
        <v>6.5837925490840003E-3</v>
      </c>
      <c r="AB153" s="34">
        <v>6.4876302316649401E-3</v>
      </c>
      <c r="AC153" s="35">
        <v>6.4876302316649401E-3</v>
      </c>
    </row>
    <row r="154" spans="2:29" ht="15" customHeight="1" x14ac:dyDescent="0.25">
      <c r="Q154" s="17"/>
      <c r="R154" s="101" t="s">
        <v>41</v>
      </c>
      <c r="S154" s="118">
        <v>850.51800231178993</v>
      </c>
      <c r="T154" s="115">
        <v>850.92910956317405</v>
      </c>
      <c r="U154" s="115">
        <v>850.92910956317405</v>
      </c>
      <c r="V154" s="115">
        <v>815.87369751687186</v>
      </c>
      <c r="W154" s="115">
        <v>817.53420916634684</v>
      </c>
      <c r="X154" s="115">
        <v>835.63715418241611</v>
      </c>
      <c r="Y154" s="115">
        <v>834.33322733091575</v>
      </c>
      <c r="Z154" s="115">
        <v>848.63471390818893</v>
      </c>
      <c r="AA154" s="115">
        <v>852.07786182691336</v>
      </c>
      <c r="AB154" s="115">
        <v>850.35632411988377</v>
      </c>
      <c r="AC154" s="119">
        <v>851.1864279715719</v>
      </c>
    </row>
    <row r="155" spans="2:29" ht="15" customHeight="1" x14ac:dyDescent="0.25">
      <c r="Q155" s="17"/>
      <c r="R155" s="101" t="s">
        <v>42</v>
      </c>
      <c r="S155" s="97">
        <v>36.434740905494699</v>
      </c>
      <c r="T155" s="34">
        <v>39.130727341486804</v>
      </c>
      <c r="U155" s="34">
        <v>39.130727341486804</v>
      </c>
      <c r="V155" s="34">
        <v>26.6806896550179</v>
      </c>
      <c r="W155" s="34">
        <v>27.270425487747001</v>
      </c>
      <c r="X155" s="34">
        <v>33.699742233144597</v>
      </c>
      <c r="Y155" s="34">
        <v>33.236648590996303</v>
      </c>
      <c r="Z155" s="34">
        <v>39.710768320346702</v>
      </c>
      <c r="AA155" s="34">
        <v>41.330933574887801</v>
      </c>
      <c r="AB155" s="34">
        <v>40.520850947617298</v>
      </c>
      <c r="AC155" s="35">
        <v>40.8157188639818</v>
      </c>
    </row>
    <row r="156" spans="2:29" ht="15" customHeight="1" x14ac:dyDescent="0.25">
      <c r="Q156" s="29"/>
      <c r="R156" s="102" t="s">
        <v>43</v>
      </c>
      <c r="S156" s="98">
        <v>0.28415664498175802</v>
      </c>
      <c r="T156" s="41">
        <v>0.73880727695257098</v>
      </c>
      <c r="U156" s="41">
        <v>0.73880727695257098</v>
      </c>
      <c r="V156" s="41">
        <v>0.73880727695257098</v>
      </c>
      <c r="W156" s="41">
        <v>0.73880727695257098</v>
      </c>
      <c r="X156" s="41">
        <v>0.34098797397810898</v>
      </c>
      <c r="Y156" s="41">
        <v>0.397819302974461</v>
      </c>
      <c r="Z156" s="41" t="s">
        <v>76</v>
      </c>
      <c r="AA156" s="41" t="s">
        <v>76</v>
      </c>
      <c r="AB156" s="41">
        <v>0.45465063197081301</v>
      </c>
      <c r="AC156" s="42">
        <v>0.45465063197081301</v>
      </c>
    </row>
    <row r="157" spans="2:29" ht="15" customHeight="1" x14ac:dyDescent="0.25">
      <c r="Q157" s="93" t="s">
        <v>92</v>
      </c>
      <c r="R157" s="99" t="s">
        <v>44</v>
      </c>
      <c r="S157" s="96">
        <v>23</v>
      </c>
      <c r="T157" s="30">
        <v>23.7267378697649</v>
      </c>
      <c r="U157" s="30">
        <v>23.7267378697649</v>
      </c>
      <c r="V157" s="30">
        <v>12.1999076978265</v>
      </c>
      <c r="W157" s="30">
        <v>12.7777832314784</v>
      </c>
      <c r="X157" s="30">
        <v>31.752529807576</v>
      </c>
      <c r="Y157" s="30">
        <v>30.220083966858301</v>
      </c>
      <c r="Z157" s="30">
        <v>23.340969048398001</v>
      </c>
      <c r="AA157" s="30">
        <v>24.454174070669598</v>
      </c>
      <c r="AB157" s="30">
        <v>23.897668919583602</v>
      </c>
      <c r="AC157" s="31">
        <v>24.186201063367399</v>
      </c>
    </row>
    <row r="158" spans="2:29" ht="15" customHeight="1" x14ac:dyDescent="0.25">
      <c r="Q158" s="17"/>
      <c r="R158" s="100" t="s">
        <v>40</v>
      </c>
      <c r="S158" s="97">
        <v>1.5565508729067999E-2</v>
      </c>
      <c r="T158" s="34">
        <v>1.1653667496234499E-2</v>
      </c>
      <c r="U158" s="34">
        <v>1.1653667496234499E-2</v>
      </c>
      <c r="V158" s="34">
        <v>8.4370037933361609E-3</v>
      </c>
      <c r="W158" s="34">
        <v>8.4370037933361609E-3</v>
      </c>
      <c r="X158" s="34">
        <v>8.4370037933361609E-3</v>
      </c>
      <c r="Y158" s="34">
        <v>8.4370037933361609E-3</v>
      </c>
      <c r="Z158" s="34">
        <v>9.1126051946001495E-3</v>
      </c>
      <c r="AA158" s="34">
        <v>9.3049282526430997E-3</v>
      </c>
      <c r="AB158" s="34">
        <v>9.2087667257136196E-3</v>
      </c>
      <c r="AC158" s="35">
        <v>9.2087667257136196E-3</v>
      </c>
    </row>
    <row r="159" spans="2:29" ht="15" customHeight="1" x14ac:dyDescent="0.25">
      <c r="Q159" s="17"/>
      <c r="R159" s="101" t="s">
        <v>41</v>
      </c>
      <c r="S159" s="120">
        <v>860.04910048473459</v>
      </c>
      <c r="T159" s="121">
        <v>856.86959497953455</v>
      </c>
      <c r="U159" s="121">
        <v>856.86959497953455</v>
      </c>
      <c r="V159" s="121">
        <v>819.41889363327584</v>
      </c>
      <c r="W159" s="121">
        <v>821.07833741674131</v>
      </c>
      <c r="X159" s="121">
        <v>875.56675821841338</v>
      </c>
      <c r="Y159" s="121">
        <v>871.16614324893942</v>
      </c>
      <c r="Z159" s="121">
        <v>852.32431741428206</v>
      </c>
      <c r="AA159" s="121">
        <v>855.78517218200795</v>
      </c>
      <c r="AB159" s="121">
        <v>854.05478091775672</v>
      </c>
      <c r="AC159" s="122">
        <v>854.88435233887753</v>
      </c>
    </row>
    <row r="160" spans="2:29" ht="15" customHeight="1" x14ac:dyDescent="0.25">
      <c r="Q160" s="17"/>
      <c r="R160" s="101" t="s">
        <v>42</v>
      </c>
      <c r="S160" s="97">
        <v>62.7052399572691</v>
      </c>
      <c r="T160" s="34">
        <v>53.500704676260298</v>
      </c>
      <c r="U160" s="34">
        <v>53.500704676260298</v>
      </c>
      <c r="V160" s="34">
        <v>33.550738482385597</v>
      </c>
      <c r="W160" s="34">
        <v>34.140474315114695</v>
      </c>
      <c r="X160" s="34">
        <v>53.504657986573896</v>
      </c>
      <c r="Y160" s="34">
        <v>51.940760276150598</v>
      </c>
      <c r="Z160" s="34">
        <v>46.639411328671201</v>
      </c>
      <c r="AA160" s="34">
        <v>48.266593079266599</v>
      </c>
      <c r="AB160" s="34">
        <v>47.4530022092652</v>
      </c>
      <c r="AC160" s="35">
        <v>47.747870125629802</v>
      </c>
    </row>
    <row r="161" spans="17:29" ht="15" customHeight="1" x14ac:dyDescent="0.25">
      <c r="Q161" s="29"/>
      <c r="R161" s="102" t="s">
        <v>43</v>
      </c>
      <c r="S161" s="98">
        <v>0.28415664498175802</v>
      </c>
      <c r="T161" s="41">
        <v>0.73880727695257098</v>
      </c>
      <c r="U161" s="41">
        <v>0.73880727695257098</v>
      </c>
      <c r="V161" s="41">
        <v>0.73880727695257098</v>
      </c>
      <c r="W161" s="41">
        <v>0.73880727695257098</v>
      </c>
      <c r="X161" s="41">
        <v>0.34098797397810898</v>
      </c>
      <c r="Y161" s="41">
        <v>0.397819302974461</v>
      </c>
      <c r="Z161" s="41" t="s">
        <v>76</v>
      </c>
      <c r="AA161" s="41" t="s">
        <v>76</v>
      </c>
      <c r="AB161" s="41">
        <v>0.45465063197081301</v>
      </c>
      <c r="AC161" s="42">
        <v>0.45465063197081301</v>
      </c>
    </row>
    <row r="162" spans="17:29" ht="15" customHeight="1" x14ac:dyDescent="0.25">
      <c r="Q162" s="93" t="s">
        <v>93</v>
      </c>
      <c r="R162" s="99" t="s">
        <v>44</v>
      </c>
      <c r="S162" s="96">
        <v>23</v>
      </c>
      <c r="T162" s="30">
        <v>23</v>
      </c>
      <c r="U162" s="30">
        <v>23</v>
      </c>
      <c r="V162" s="30">
        <v>12.200518033529701</v>
      </c>
      <c r="W162" s="30">
        <v>12.777969313610001</v>
      </c>
      <c r="X162" s="30">
        <v>31.7463592684711</v>
      </c>
      <c r="Y162" s="30">
        <v>30.215854918967999</v>
      </c>
      <c r="Z162" s="30">
        <v>23.3409663627335</v>
      </c>
      <c r="AA162" s="30">
        <v>24.4541714509451</v>
      </c>
      <c r="AB162" s="30">
        <v>23.897666195545401</v>
      </c>
      <c r="AC162" s="31">
        <v>24.185986807493201</v>
      </c>
    </row>
    <row r="163" spans="17:29" ht="15" customHeight="1" x14ac:dyDescent="0.25">
      <c r="Q163" s="17"/>
      <c r="R163" s="100" t="s">
        <v>40</v>
      </c>
      <c r="S163" s="97">
        <v>1.5565508729067999E-2</v>
      </c>
      <c r="T163" s="34">
        <v>1.5565508729067999E-2</v>
      </c>
      <c r="U163" s="34">
        <v>1.5565508729067999E-2</v>
      </c>
      <c r="V163" s="34">
        <v>8.8403385601396704E-3</v>
      </c>
      <c r="W163" s="34">
        <v>8.8403385601396704E-3</v>
      </c>
      <c r="X163" s="34">
        <v>8.8403385601396704E-3</v>
      </c>
      <c r="Y163" s="34">
        <v>8.8403385601396704E-3</v>
      </c>
      <c r="Z163" s="34">
        <v>9.5159399617338603E-3</v>
      </c>
      <c r="AA163" s="34">
        <v>9.7082630202052905E-3</v>
      </c>
      <c r="AB163" s="34">
        <v>9.6121014909695806E-3</v>
      </c>
      <c r="AC163" s="35">
        <v>9.6121014909695806E-3</v>
      </c>
    </row>
    <row r="164" spans="17:29" ht="15" customHeight="1" x14ac:dyDescent="0.25">
      <c r="Q164" s="17"/>
      <c r="R164" s="101" t="s">
        <v>41</v>
      </c>
      <c r="S164" s="118">
        <v>860.04910048473459</v>
      </c>
      <c r="T164" s="115">
        <v>860.04910048473459</v>
      </c>
      <c r="U164" s="115">
        <v>860.04910048473459</v>
      </c>
      <c r="V164" s="115">
        <v>819.94490376696831</v>
      </c>
      <c r="W164" s="115">
        <v>821.60419016861545</v>
      </c>
      <c r="X164" s="115">
        <v>876.10920660712304</v>
      </c>
      <c r="Y164" s="115">
        <v>871.71135497462035</v>
      </c>
      <c r="Z164" s="115">
        <v>852.86903485142102</v>
      </c>
      <c r="AA164" s="115">
        <v>856.33193503227301</v>
      </c>
      <c r="AB164" s="115">
        <v>854.60052103223245</v>
      </c>
      <c r="AC164" s="119">
        <v>855.43001398314277</v>
      </c>
    </row>
    <row r="165" spans="17:29" ht="15" customHeight="1" x14ac:dyDescent="0.25">
      <c r="Q165" s="17"/>
      <c r="R165" s="101" t="s">
        <v>42</v>
      </c>
      <c r="S165" s="97">
        <v>62.7052399572691</v>
      </c>
      <c r="T165" s="34">
        <v>62.7052399572691</v>
      </c>
      <c r="U165" s="34">
        <v>62.7052399572691</v>
      </c>
      <c r="V165" s="34">
        <v>34.569225090509597</v>
      </c>
      <c r="W165" s="34">
        <v>35.158960923238702</v>
      </c>
      <c r="X165" s="34">
        <v>54.530879613946404</v>
      </c>
      <c r="Y165" s="34">
        <v>52.967815701568796</v>
      </c>
      <c r="Z165" s="34">
        <v>47.665625207306896</v>
      </c>
      <c r="AA165" s="34">
        <v>49.293641683414897</v>
      </c>
      <c r="AB165" s="34">
        <v>48.479633445360903</v>
      </c>
      <c r="AC165" s="35">
        <v>48.774501361725505</v>
      </c>
    </row>
    <row r="166" spans="17:29" ht="15" customHeight="1" x14ac:dyDescent="0.25">
      <c r="Q166" s="29"/>
      <c r="R166" s="102" t="s">
        <v>43</v>
      </c>
      <c r="S166" s="98">
        <v>0.73880727695257098</v>
      </c>
      <c r="T166" s="41">
        <v>0.73880727695257098</v>
      </c>
      <c r="U166" s="41">
        <v>0.73880727695257098</v>
      </c>
      <c r="V166" s="41">
        <v>0.73880727695257098</v>
      </c>
      <c r="W166" s="41">
        <v>0.73880727695257098</v>
      </c>
      <c r="X166" s="41">
        <v>0.34098797397810898</v>
      </c>
      <c r="Y166" s="41">
        <v>0.397819302974461</v>
      </c>
      <c r="Z166" s="41" t="s">
        <v>76</v>
      </c>
      <c r="AA166" s="41" t="s">
        <v>76</v>
      </c>
      <c r="AB166" s="41">
        <v>0.45465063197081301</v>
      </c>
      <c r="AC166" s="42">
        <v>0.45465063197081301</v>
      </c>
    </row>
    <row r="167" spans="17:29" ht="15" customHeight="1" x14ac:dyDescent="0.25">
      <c r="Q167" s="93" t="s">
        <v>94</v>
      </c>
      <c r="R167" s="99" t="s">
        <v>44</v>
      </c>
      <c r="S167" s="96">
        <v>24.9</v>
      </c>
      <c r="T167" s="30">
        <v>24.899999999999899</v>
      </c>
      <c r="U167" s="30">
        <v>24.899999999999899</v>
      </c>
      <c r="V167" s="30">
        <v>12.195707821309901</v>
      </c>
      <c r="W167" s="30">
        <v>12.7777777777777</v>
      </c>
      <c r="X167" s="30">
        <v>19.099608185465399</v>
      </c>
      <c r="Y167" s="30">
        <v>18.640020770446899</v>
      </c>
      <c r="Z167" s="30">
        <v>23.335877777158299</v>
      </c>
      <c r="AA167" s="30">
        <v>24.447715074678399</v>
      </c>
      <c r="AB167" s="30">
        <v>23.891894371986901</v>
      </c>
      <c r="AC167" s="31">
        <v>24.182517819937399</v>
      </c>
    </row>
    <row r="168" spans="17:29" ht="15" customHeight="1" x14ac:dyDescent="0.25">
      <c r="Q168" s="17"/>
      <c r="R168" s="100" t="s">
        <v>40</v>
      </c>
      <c r="S168" s="97">
        <v>4.4810380363458904E-3</v>
      </c>
      <c r="T168" s="34">
        <v>4.4810380363458904E-3</v>
      </c>
      <c r="U168" s="34">
        <v>4.4810380363458904E-3</v>
      </c>
      <c r="V168" s="34">
        <v>4.4810380363458904E-3</v>
      </c>
      <c r="W168" s="34">
        <v>4.4810380363458904E-3</v>
      </c>
      <c r="X168" s="34">
        <v>4.4810380363458904E-3</v>
      </c>
      <c r="Y168" s="34">
        <v>4.4810380363458904E-3</v>
      </c>
      <c r="Z168" s="34">
        <v>5.1566419497314497E-3</v>
      </c>
      <c r="AA168" s="34">
        <v>5.3489665872661404E-3</v>
      </c>
      <c r="AB168" s="34">
        <v>5.2528042684987898E-3</v>
      </c>
      <c r="AC168" s="35">
        <v>5.2528042684987898E-3</v>
      </c>
    </row>
    <row r="169" spans="17:29" ht="15" customHeight="1" x14ac:dyDescent="0.25">
      <c r="Q169" s="17"/>
      <c r="R169" s="101" t="s">
        <v>41</v>
      </c>
      <c r="S169" s="118">
        <v>850.51800231178993</v>
      </c>
      <c r="T169" s="115">
        <v>850.51800231178993</v>
      </c>
      <c r="U169" s="115">
        <v>850.51800231178993</v>
      </c>
      <c r="V169" s="115">
        <v>814.26492663789384</v>
      </c>
      <c r="W169" s="115">
        <v>815.92592639156396</v>
      </c>
      <c r="X169" s="115">
        <v>833.96595514277897</v>
      </c>
      <c r="Y169" s="115">
        <v>832.6544726059268</v>
      </c>
      <c r="Z169" s="115">
        <v>846.96703343004936</v>
      </c>
      <c r="AA169" s="115">
        <v>850.40391766897631</v>
      </c>
      <c r="AB169" s="115">
        <v>848.68551188375454</v>
      </c>
      <c r="AC169" s="119">
        <v>849.5158590986124</v>
      </c>
    </row>
    <row r="170" spans="17:29" ht="15" customHeight="1" x14ac:dyDescent="0.25">
      <c r="Q170" s="17"/>
      <c r="R170" s="101" t="s">
        <v>42</v>
      </c>
      <c r="S170" s="97">
        <v>36.434740905494699</v>
      </c>
      <c r="T170" s="34">
        <v>36.434740905494699</v>
      </c>
      <c r="U170" s="34">
        <v>36.434740905494699</v>
      </c>
      <c r="V170" s="34">
        <v>23.563132872848801</v>
      </c>
      <c r="W170" s="34">
        <v>24.152868705577902</v>
      </c>
      <c r="X170" s="34">
        <v>30.557957781938303</v>
      </c>
      <c r="Y170" s="34">
        <v>30.092317588872</v>
      </c>
      <c r="Z170" s="34">
        <v>36.568971857136397</v>
      </c>
      <c r="AA170" s="34">
        <v>38.186581424474802</v>
      </c>
      <c r="AB170" s="34">
        <v>37.3777766408056</v>
      </c>
      <c r="AC170" s="35">
        <v>37.672644557170095</v>
      </c>
    </row>
    <row r="171" spans="17:29" ht="15" customHeight="1" x14ac:dyDescent="0.25">
      <c r="Q171" s="29"/>
      <c r="R171" s="102" t="s">
        <v>43</v>
      </c>
      <c r="S171" s="98">
        <v>0.73880727695257098</v>
      </c>
      <c r="T171" s="41">
        <v>0.73880727695257098</v>
      </c>
      <c r="U171" s="41">
        <v>0.73880727695257098</v>
      </c>
      <c r="V171" s="41">
        <v>0.73880727695257098</v>
      </c>
      <c r="W171" s="41">
        <v>0.73880727695257098</v>
      </c>
      <c r="X171" s="41">
        <v>0.34098797397810898</v>
      </c>
      <c r="Y171" s="41">
        <v>0.397819302974461</v>
      </c>
      <c r="Z171" s="41" t="s">
        <v>76</v>
      </c>
      <c r="AA171" s="41" t="s">
        <v>76</v>
      </c>
      <c r="AB171" s="41">
        <v>0.45465063197081301</v>
      </c>
      <c r="AC171" s="42">
        <v>0.45465063197081301</v>
      </c>
    </row>
    <row r="172" spans="17:29" ht="7.5" customHeight="1" x14ac:dyDescent="0.25"/>
    <row r="173" spans="17:29" ht="15" customHeight="1" x14ac:dyDescent="0.25">
      <c r="Q173" s="1" t="s">
        <v>77</v>
      </c>
    </row>
    <row r="174" spans="17:29" ht="15" customHeight="1" x14ac:dyDescent="0.25">
      <c r="Q174" s="83"/>
    </row>
    <row r="175" spans="17:29" ht="15" customHeight="1" x14ac:dyDescent="0.25">
      <c r="Q175" s="83"/>
    </row>
    <row r="176" spans="17:29" ht="15" customHeight="1" x14ac:dyDescent="0.25">
      <c r="Q176" s="85"/>
    </row>
    <row r="179" spans="2:29" ht="15" customHeight="1" x14ac:dyDescent="0.25">
      <c r="B179" s="16" t="s">
        <v>72</v>
      </c>
      <c r="C179" s="16"/>
      <c r="D179" s="16"/>
      <c r="E179" s="16"/>
      <c r="F179" s="16"/>
      <c r="G179" s="16"/>
      <c r="H179" s="16"/>
      <c r="I179" s="51"/>
      <c r="J179" s="53"/>
      <c r="K179" s="53"/>
      <c r="L179" s="53"/>
      <c r="M179" s="53"/>
      <c r="N179" s="53"/>
      <c r="O179" s="53"/>
    </row>
    <row r="180" spans="2:29" ht="15" customHeight="1" x14ac:dyDescent="0.25">
      <c r="B180" s="17"/>
      <c r="C180" s="18" t="s">
        <v>53</v>
      </c>
      <c r="D180" s="18" t="s">
        <v>53</v>
      </c>
      <c r="E180" s="18" t="s">
        <v>53</v>
      </c>
      <c r="F180" s="18" t="s">
        <v>55</v>
      </c>
      <c r="G180" s="18" t="s">
        <v>55</v>
      </c>
      <c r="H180" s="18" t="s">
        <v>55</v>
      </c>
      <c r="I180" s="18" t="s">
        <v>75</v>
      </c>
      <c r="J180" s="151" t="s">
        <v>14</v>
      </c>
      <c r="K180" s="152"/>
      <c r="L180" s="152"/>
      <c r="M180" s="153"/>
      <c r="N180" s="18" t="s">
        <v>53</v>
      </c>
      <c r="O180" s="55" t="s">
        <v>55</v>
      </c>
      <c r="Q180" s="45" t="s">
        <v>73</v>
      </c>
    </row>
    <row r="181" spans="2:29" ht="15" customHeight="1" x14ac:dyDescent="0.25">
      <c r="B181" s="17"/>
      <c r="C181" s="21" t="s">
        <v>9</v>
      </c>
      <c r="D181" s="21" t="s">
        <v>9</v>
      </c>
      <c r="E181" s="21" t="s">
        <v>4</v>
      </c>
      <c r="F181" s="21" t="s">
        <v>9</v>
      </c>
      <c r="G181" s="21" t="s">
        <v>9</v>
      </c>
      <c r="H181" s="21" t="s">
        <v>4</v>
      </c>
      <c r="I181" s="23" t="s">
        <v>11</v>
      </c>
      <c r="J181" s="148" t="s">
        <v>15</v>
      </c>
      <c r="K181" s="149"/>
      <c r="L181" s="150"/>
      <c r="M181" s="22" t="s">
        <v>30</v>
      </c>
      <c r="N181" s="23" t="s">
        <v>58</v>
      </c>
      <c r="O181" s="56" t="s">
        <v>58</v>
      </c>
      <c r="Q181" s="93"/>
      <c r="R181" s="26"/>
      <c r="S181" s="146" t="s">
        <v>13</v>
      </c>
      <c r="T181" s="146"/>
      <c r="U181" s="146"/>
      <c r="V181" s="146"/>
      <c r="W181" s="146"/>
      <c r="X181" s="146"/>
      <c r="Y181" s="146"/>
      <c r="Z181" s="146"/>
      <c r="AA181" s="146"/>
      <c r="AB181" s="146"/>
      <c r="AC181" s="147"/>
    </row>
    <row r="182" spans="2:29" ht="15" customHeight="1" x14ac:dyDescent="0.25">
      <c r="B182" s="17" t="s">
        <v>2</v>
      </c>
      <c r="C182" s="21" t="s">
        <v>80</v>
      </c>
      <c r="D182" s="21" t="s">
        <v>81</v>
      </c>
      <c r="E182" s="21" t="s">
        <v>10</v>
      </c>
      <c r="F182" s="21" t="s">
        <v>80</v>
      </c>
      <c r="G182" s="21" t="s">
        <v>81</v>
      </c>
      <c r="H182" s="21" t="s">
        <v>10</v>
      </c>
      <c r="I182" s="23" t="s">
        <v>10</v>
      </c>
      <c r="J182" s="27" t="s">
        <v>3</v>
      </c>
      <c r="K182" s="27" t="s">
        <v>4</v>
      </c>
      <c r="L182" s="27" t="s">
        <v>7</v>
      </c>
      <c r="M182" s="22" t="s">
        <v>31</v>
      </c>
      <c r="N182" s="23" t="s">
        <v>10</v>
      </c>
      <c r="O182" s="56" t="s">
        <v>10</v>
      </c>
      <c r="Q182" s="17"/>
      <c r="R182" s="28"/>
      <c r="S182" s="94" t="s">
        <v>51</v>
      </c>
      <c r="T182" s="20" t="s">
        <v>22</v>
      </c>
      <c r="U182" s="20" t="s">
        <v>61</v>
      </c>
      <c r="V182" s="20" t="s">
        <v>24</v>
      </c>
      <c r="W182" s="20" t="s">
        <v>26</v>
      </c>
      <c r="X182" s="20" t="s">
        <v>53</v>
      </c>
      <c r="Y182" s="20" t="s">
        <v>55</v>
      </c>
      <c r="Z182" s="20" t="s">
        <v>53</v>
      </c>
      <c r="AA182" s="20" t="s">
        <v>55</v>
      </c>
      <c r="AB182" s="20" t="s">
        <v>27</v>
      </c>
      <c r="AC182" s="26" t="s">
        <v>27</v>
      </c>
    </row>
    <row r="183" spans="2:29" ht="15" customHeight="1" x14ac:dyDescent="0.35">
      <c r="B183" s="17"/>
      <c r="C183" s="21" t="s">
        <v>84</v>
      </c>
      <c r="D183" s="21" t="s">
        <v>85</v>
      </c>
      <c r="E183" s="21" t="s">
        <v>54</v>
      </c>
      <c r="F183" s="21" t="s">
        <v>87</v>
      </c>
      <c r="G183" s="21" t="s">
        <v>86</v>
      </c>
      <c r="H183" s="21" t="s">
        <v>56</v>
      </c>
      <c r="I183" s="21" t="s">
        <v>57</v>
      </c>
      <c r="J183" s="21" t="s">
        <v>48</v>
      </c>
      <c r="K183" s="21" t="s">
        <v>49</v>
      </c>
      <c r="L183" s="21" t="s">
        <v>50</v>
      </c>
      <c r="M183" s="21" t="s">
        <v>46</v>
      </c>
      <c r="N183" s="21" t="s">
        <v>59</v>
      </c>
      <c r="O183" s="57" t="s">
        <v>60</v>
      </c>
      <c r="Q183" s="17"/>
      <c r="R183" s="28"/>
      <c r="S183" s="95" t="s">
        <v>21</v>
      </c>
      <c r="T183" s="25" t="s">
        <v>21</v>
      </c>
      <c r="U183" s="25" t="s">
        <v>25</v>
      </c>
      <c r="V183" s="25" t="s">
        <v>25</v>
      </c>
      <c r="W183" s="25" t="s">
        <v>21</v>
      </c>
      <c r="X183" s="25" t="s">
        <v>63</v>
      </c>
      <c r="Y183" s="25" t="s">
        <v>63</v>
      </c>
      <c r="Z183" s="25" t="s">
        <v>21</v>
      </c>
      <c r="AA183" s="25" t="s">
        <v>21</v>
      </c>
      <c r="AB183" s="25" t="s">
        <v>28</v>
      </c>
      <c r="AC183" s="28" t="s">
        <v>25</v>
      </c>
    </row>
    <row r="184" spans="2:29" ht="15" customHeight="1" x14ac:dyDescent="0.25">
      <c r="B184" s="29"/>
      <c r="C184" s="52" t="s">
        <v>74</v>
      </c>
      <c r="D184" s="52" t="s">
        <v>74</v>
      </c>
      <c r="E184" s="52" t="s">
        <v>74</v>
      </c>
      <c r="F184" s="52" t="s">
        <v>74</v>
      </c>
      <c r="G184" s="52" t="s">
        <v>74</v>
      </c>
      <c r="H184" s="52" t="s">
        <v>74</v>
      </c>
      <c r="I184" s="52" t="s">
        <v>74</v>
      </c>
      <c r="J184" s="52" t="s">
        <v>74</v>
      </c>
      <c r="K184" s="52" t="s">
        <v>74</v>
      </c>
      <c r="L184" s="52" t="s">
        <v>74</v>
      </c>
      <c r="M184" s="68" t="s">
        <v>5</v>
      </c>
      <c r="N184" s="79" t="s">
        <v>74</v>
      </c>
      <c r="O184" s="58" t="s">
        <v>74</v>
      </c>
      <c r="Q184" s="17" t="s">
        <v>2</v>
      </c>
      <c r="R184" s="28" t="s">
        <v>16</v>
      </c>
      <c r="S184" s="95" t="s">
        <v>32</v>
      </c>
      <c r="T184" s="25" t="s">
        <v>33</v>
      </c>
      <c r="U184" s="25" t="s">
        <v>62</v>
      </c>
      <c r="V184" s="25" t="s">
        <v>35</v>
      </c>
      <c r="W184" s="25" t="s">
        <v>36</v>
      </c>
      <c r="X184" s="47" t="s">
        <v>64</v>
      </c>
      <c r="Y184" s="47" t="s">
        <v>65</v>
      </c>
      <c r="Z184" s="47" t="s">
        <v>37</v>
      </c>
      <c r="AA184" s="104" t="s">
        <v>66</v>
      </c>
      <c r="AB184" s="95" t="s">
        <v>38</v>
      </c>
      <c r="AC184" s="28" t="s">
        <v>39</v>
      </c>
    </row>
    <row r="185" spans="2:29" ht="15" customHeight="1" x14ac:dyDescent="0.25">
      <c r="B185" s="36" t="s">
        <v>95</v>
      </c>
      <c r="C185" s="33">
        <v>2.93071099999201</v>
      </c>
      <c r="D185" s="33">
        <v>0</v>
      </c>
      <c r="E185" s="105">
        <v>0.58614220000000006</v>
      </c>
      <c r="F185" s="108">
        <v>2.3445687999911802</v>
      </c>
      <c r="G185" s="33">
        <v>0</v>
      </c>
      <c r="H185" s="59">
        <v>0.87921329999999998</v>
      </c>
      <c r="I185" s="62">
        <v>10.3475563468456</v>
      </c>
      <c r="J185" s="63">
        <v>0</v>
      </c>
      <c r="K185" s="128">
        <v>0</v>
      </c>
      <c r="L185" s="59">
        <v>0</v>
      </c>
      <c r="M185" s="131">
        <v>4.1447172235140703</v>
      </c>
      <c r="N185" s="76">
        <v>4.5017943474637692</v>
      </c>
      <c r="O185" s="59">
        <v>4.8988114200991602</v>
      </c>
      <c r="Q185" s="93" t="s">
        <v>95</v>
      </c>
      <c r="R185" s="99" t="s">
        <v>44</v>
      </c>
      <c r="S185" s="96">
        <v>-29</v>
      </c>
      <c r="T185" s="126">
        <v>-29</v>
      </c>
      <c r="U185" s="30">
        <v>7.2222163178279404</v>
      </c>
      <c r="V185" s="30">
        <v>7.2222163178279404</v>
      </c>
      <c r="W185" s="30">
        <v>7.2848544269539701</v>
      </c>
      <c r="X185" s="30">
        <v>46.681829714243896</v>
      </c>
      <c r="Y185" s="30">
        <v>35.865806459036001</v>
      </c>
      <c r="Z185" s="30">
        <v>21.129941448409699</v>
      </c>
      <c r="AA185" s="30">
        <v>22.238091420561801</v>
      </c>
      <c r="AB185" s="30">
        <v>22.238091420561801</v>
      </c>
      <c r="AC185" s="31">
        <v>22.4392920061008</v>
      </c>
    </row>
    <row r="186" spans="2:29" ht="15" customHeight="1" x14ac:dyDescent="0.25">
      <c r="B186" s="36" t="s">
        <v>96</v>
      </c>
      <c r="C186" s="37">
        <v>0</v>
      </c>
      <c r="D186" s="37">
        <v>1.4653555000088099</v>
      </c>
      <c r="E186" s="106">
        <v>0</v>
      </c>
      <c r="F186" s="109">
        <v>0</v>
      </c>
      <c r="G186" s="37">
        <v>2.3445688000096903</v>
      </c>
      <c r="H186" s="60">
        <v>0</v>
      </c>
      <c r="I186" s="64">
        <v>0</v>
      </c>
      <c r="J186" s="65">
        <v>1.4097729254882199</v>
      </c>
      <c r="K186" s="129">
        <v>7.5791225147744005E-17</v>
      </c>
      <c r="L186" s="60">
        <v>1.4097729254882199</v>
      </c>
      <c r="M186" s="132">
        <v>32.395112687602399</v>
      </c>
      <c r="N186" s="77">
        <v>0</v>
      </c>
      <c r="O186" s="60">
        <v>0</v>
      </c>
      <c r="Q186" s="17"/>
      <c r="R186" s="100" t="s">
        <v>40</v>
      </c>
      <c r="S186" s="97">
        <v>2.5900866666663701E-4</v>
      </c>
      <c r="T186" s="34">
        <v>2.5900866666663701E-4</v>
      </c>
      <c r="U186" s="34">
        <v>2.5900866666663701E-4</v>
      </c>
      <c r="V186" s="34">
        <v>2.5900866666663701E-4</v>
      </c>
      <c r="W186" s="34">
        <v>2.5900866666663701E-4</v>
      </c>
      <c r="X186" s="34">
        <v>2.5900866666663701E-4</v>
      </c>
      <c r="Y186" s="34">
        <v>2.5900866666663701E-4</v>
      </c>
      <c r="Z186" s="34">
        <v>2.28909232810556E-3</v>
      </c>
      <c r="AA186" s="34">
        <v>2.28744736224508E-3</v>
      </c>
      <c r="AB186" s="34">
        <v>2.28744736224508E-3</v>
      </c>
      <c r="AC186" s="35">
        <v>2.28744736224508E-3</v>
      </c>
    </row>
    <row r="187" spans="2:29" ht="15" customHeight="1" x14ac:dyDescent="0.25">
      <c r="B187" s="36" t="s">
        <v>97</v>
      </c>
      <c r="C187" s="37">
        <v>0</v>
      </c>
      <c r="D187" s="37">
        <v>2.9307109999999996</v>
      </c>
      <c r="E187" s="106">
        <v>0.58614220000000006</v>
      </c>
      <c r="F187" s="109">
        <v>0</v>
      </c>
      <c r="G187" s="37">
        <v>3.5168531999999999</v>
      </c>
      <c r="H187" s="60">
        <v>0.87921329999999998</v>
      </c>
      <c r="I187" s="64">
        <v>0</v>
      </c>
      <c r="J187" s="65">
        <v>7.2943436400000001</v>
      </c>
      <c r="K187" s="129">
        <v>6.4800069630000001</v>
      </c>
      <c r="L187" s="60">
        <v>13.7743506</v>
      </c>
      <c r="M187" s="132">
        <v>96.76608908</v>
      </c>
      <c r="N187" s="77">
        <v>0</v>
      </c>
      <c r="O187" s="60">
        <v>0</v>
      </c>
      <c r="Q187" s="17"/>
      <c r="R187" s="101" t="s">
        <v>41</v>
      </c>
      <c r="S187" s="120">
        <v>692.0130446399304</v>
      </c>
      <c r="T187" s="121">
        <v>692.0130446399304</v>
      </c>
      <c r="U187" s="121">
        <v>794.68044663749924</v>
      </c>
      <c r="V187" s="121">
        <v>794.68044663749924</v>
      </c>
      <c r="W187" s="121">
        <v>794.85798662769741</v>
      </c>
      <c r="X187" s="121">
        <v>906.52385112969125</v>
      </c>
      <c r="Y187" s="121">
        <v>875.86716800974989</v>
      </c>
      <c r="Z187" s="121">
        <v>836.82146767562801</v>
      </c>
      <c r="AA187" s="121">
        <v>839.9704160439901</v>
      </c>
      <c r="AB187" s="121">
        <v>839.9704160439901</v>
      </c>
      <c r="AC187" s="122">
        <v>840.54255332524986</v>
      </c>
    </row>
    <row r="188" spans="2:29" ht="15" customHeight="1" x14ac:dyDescent="0.25">
      <c r="B188" s="36" t="s">
        <v>98</v>
      </c>
      <c r="C188" s="37">
        <v>0</v>
      </c>
      <c r="D188" s="37">
        <v>1.4653555000088099</v>
      </c>
      <c r="E188" s="106">
        <v>0.58614220000000006</v>
      </c>
      <c r="F188" s="109">
        <v>0</v>
      </c>
      <c r="G188" s="37">
        <v>2.34456880000968</v>
      </c>
      <c r="H188" s="60">
        <v>0.87921329999999998</v>
      </c>
      <c r="I188" s="64">
        <v>0</v>
      </c>
      <c r="J188" s="65">
        <v>4.09867074763073</v>
      </c>
      <c r="K188" s="129">
        <v>-3.0316490059097602E-16</v>
      </c>
      <c r="L188" s="60">
        <v>4.09867074763073</v>
      </c>
      <c r="M188" s="132">
        <v>52.678812049054002</v>
      </c>
      <c r="N188" s="77">
        <v>0</v>
      </c>
      <c r="O188" s="60">
        <v>0</v>
      </c>
      <c r="Q188" s="17"/>
      <c r="R188" s="101" t="s">
        <v>42</v>
      </c>
      <c r="S188" s="97">
        <v>-28.506557905852798</v>
      </c>
      <c r="T188" s="117">
        <v>-28.506557905852798</v>
      </c>
      <c r="U188" s="34">
        <v>7.9084143623831098</v>
      </c>
      <c r="V188" s="34">
        <v>7.9084143623831098</v>
      </c>
      <c r="W188" s="34">
        <v>7.9713857992147297</v>
      </c>
      <c r="X188" s="34">
        <v>47.578011466483304</v>
      </c>
      <c r="Y188" s="34">
        <v>36.704430914838902</v>
      </c>
      <c r="Z188" s="34">
        <v>27.047007344831101</v>
      </c>
      <c r="AA188" s="34">
        <v>28.161054319507901</v>
      </c>
      <c r="AB188" s="34">
        <v>28.161054319507901</v>
      </c>
      <c r="AC188" s="35">
        <v>28.3640842711259</v>
      </c>
    </row>
    <row r="189" spans="2:29" ht="15" customHeight="1" x14ac:dyDescent="0.25">
      <c r="B189" s="36" t="s">
        <v>99</v>
      </c>
      <c r="C189" s="37">
        <v>0</v>
      </c>
      <c r="D189" s="37">
        <v>1.4653555000088099</v>
      </c>
      <c r="E189" s="106">
        <v>0.58614220000000006</v>
      </c>
      <c r="F189" s="109">
        <v>0</v>
      </c>
      <c r="G189" s="37">
        <v>2.3445688000096903</v>
      </c>
      <c r="H189" s="60">
        <v>0.87921329999999998</v>
      </c>
      <c r="I189" s="64">
        <v>0</v>
      </c>
      <c r="J189" s="65">
        <v>3.54614520478794</v>
      </c>
      <c r="K189" s="129">
        <v>4.8930985953492998</v>
      </c>
      <c r="L189" s="60">
        <v>8.4392438001372394</v>
      </c>
      <c r="M189" s="132">
        <v>99.347110146440102</v>
      </c>
      <c r="N189" s="77">
        <v>0</v>
      </c>
      <c r="O189" s="60">
        <v>0</v>
      </c>
      <c r="Q189" s="29"/>
      <c r="R189" s="102" t="s">
        <v>43</v>
      </c>
      <c r="S189" s="98">
        <v>0.28415664498175802</v>
      </c>
      <c r="T189" s="41">
        <v>0.28415664498175802</v>
      </c>
      <c r="U189" s="41">
        <v>0.28415664498175802</v>
      </c>
      <c r="V189" s="41">
        <v>0.28415664498175802</v>
      </c>
      <c r="W189" s="41">
        <v>0.28415664498175802</v>
      </c>
      <c r="X189" s="41">
        <v>0.113662657992703</v>
      </c>
      <c r="Y189" s="41">
        <v>0.17049398698905499</v>
      </c>
      <c r="Z189" s="41" t="s">
        <v>76</v>
      </c>
      <c r="AA189" s="41" t="s">
        <v>76</v>
      </c>
      <c r="AB189" s="41">
        <v>1.94289029309402E-16</v>
      </c>
      <c r="AC189" s="42">
        <v>1.94289029309402E-16</v>
      </c>
    </row>
    <row r="190" spans="2:29" ht="15" customHeight="1" x14ac:dyDescent="0.25">
      <c r="B190" s="50" t="s">
        <v>100</v>
      </c>
      <c r="C190" s="37">
        <v>0</v>
      </c>
      <c r="D190" s="37">
        <v>1.4653555000133198</v>
      </c>
      <c r="E190" s="106">
        <v>0.58614220000000006</v>
      </c>
      <c r="F190" s="109">
        <v>0</v>
      </c>
      <c r="G190" s="37">
        <v>2.3445688000161597</v>
      </c>
      <c r="H190" s="60">
        <v>0.87921329999999998</v>
      </c>
      <c r="I190" s="64">
        <v>0</v>
      </c>
      <c r="J190" s="65">
        <v>3.49274553777005</v>
      </c>
      <c r="K190" s="129">
        <v>5.4243570823407499</v>
      </c>
      <c r="L190" s="60">
        <v>8.9171026201107999</v>
      </c>
      <c r="M190" s="132">
        <v>99.884364532546101</v>
      </c>
      <c r="N190" s="77">
        <v>0</v>
      </c>
      <c r="O190" s="60">
        <v>0</v>
      </c>
      <c r="Q190" s="93" t="s">
        <v>96</v>
      </c>
      <c r="R190" s="99" t="s">
        <v>44</v>
      </c>
      <c r="S190" s="96">
        <v>15.5</v>
      </c>
      <c r="T190" s="30">
        <v>16.840344997795999</v>
      </c>
      <c r="U190" s="30">
        <v>16.840344997795999</v>
      </c>
      <c r="V190" s="30">
        <v>12.6914800425793</v>
      </c>
      <c r="W190" s="30">
        <v>12.7777777777778</v>
      </c>
      <c r="X190" s="30">
        <v>12.7781419527784</v>
      </c>
      <c r="Y190" s="30">
        <v>12.7781419527784</v>
      </c>
      <c r="Z190" s="30">
        <v>23.3333333333333</v>
      </c>
      <c r="AA190" s="30">
        <v>24.4444444444444</v>
      </c>
      <c r="AB190" s="30">
        <v>23.938685004449599</v>
      </c>
      <c r="AC190" s="31">
        <v>24.1396464423471</v>
      </c>
    </row>
    <row r="191" spans="2:29" ht="15" customHeight="1" x14ac:dyDescent="0.25">
      <c r="B191" s="38" t="s">
        <v>101</v>
      </c>
      <c r="C191" s="39">
        <v>0</v>
      </c>
      <c r="D191" s="39">
        <v>1.4653555000088099</v>
      </c>
      <c r="E191" s="107">
        <v>0.58614220000000006</v>
      </c>
      <c r="F191" s="110">
        <v>0</v>
      </c>
      <c r="G191" s="39">
        <v>2.34456880000968</v>
      </c>
      <c r="H191" s="61">
        <v>0.87921329999999998</v>
      </c>
      <c r="I191" s="66">
        <v>0</v>
      </c>
      <c r="J191" s="67">
        <v>4.1393382959843406</v>
      </c>
      <c r="K191" s="130">
        <v>-6.0632980118195204E-16</v>
      </c>
      <c r="L191" s="61">
        <v>4.1393382959843406</v>
      </c>
      <c r="M191" s="133">
        <v>49.360458821971697</v>
      </c>
      <c r="N191" s="78">
        <v>0</v>
      </c>
      <c r="O191" s="61">
        <v>0</v>
      </c>
      <c r="Q191" s="17"/>
      <c r="R191" s="100" t="s">
        <v>40</v>
      </c>
      <c r="S191" s="97">
        <v>2.9334209029532599E-3</v>
      </c>
      <c r="T191" s="34">
        <v>2.9334209029532599E-3</v>
      </c>
      <c r="U191" s="34">
        <v>2.9334209029532599E-3</v>
      </c>
      <c r="V191" s="34">
        <v>2.9334209029532599E-3</v>
      </c>
      <c r="W191" s="34">
        <v>2.9334209029532599E-3</v>
      </c>
      <c r="X191" s="34">
        <v>2.9334209029532599E-3</v>
      </c>
      <c r="Y191" s="34">
        <v>2.9334209029532599E-3</v>
      </c>
      <c r="Z191" s="34">
        <v>2.9334209029532599E-3</v>
      </c>
      <c r="AA191" s="34">
        <v>2.9334209029532599E-3</v>
      </c>
      <c r="AB191" s="34">
        <v>2.9334209029532599E-3</v>
      </c>
      <c r="AC191" s="35">
        <v>2.9334209029532599E-3</v>
      </c>
    </row>
    <row r="192" spans="2:29" ht="15" customHeight="1" x14ac:dyDescent="0.25">
      <c r="Q192" s="17"/>
      <c r="R192" s="101" t="s">
        <v>41</v>
      </c>
      <c r="S192" s="118">
        <v>821.65921871261992</v>
      </c>
      <c r="T192" s="115">
        <v>825.4745896590772</v>
      </c>
      <c r="U192" s="115">
        <v>825.4745896590772</v>
      </c>
      <c r="V192" s="115">
        <v>813.66460130762414</v>
      </c>
      <c r="W192" s="115">
        <v>813.9102528914807</v>
      </c>
      <c r="X192" s="115">
        <v>813.91128953705925</v>
      </c>
      <c r="Y192" s="115">
        <v>813.91128953705925</v>
      </c>
      <c r="Z192" s="115">
        <v>843.95726321836196</v>
      </c>
      <c r="AA192" s="115">
        <v>847.12010641067013</v>
      </c>
      <c r="AB192" s="115">
        <v>845.68043238911082</v>
      </c>
      <c r="AC192" s="119">
        <v>846.25248095329971</v>
      </c>
    </row>
    <row r="193" spans="2:29" ht="15" customHeight="1" x14ac:dyDescent="0.25">
      <c r="Q193" s="17"/>
      <c r="R193" s="101" t="s">
        <v>42</v>
      </c>
      <c r="S193" s="97">
        <v>22.995852456238801</v>
      </c>
      <c r="T193" s="34">
        <v>24.349993736060998</v>
      </c>
      <c r="U193" s="34">
        <v>24.349993736060998</v>
      </c>
      <c r="V193" s="34">
        <v>20.158424170385999</v>
      </c>
      <c r="W193" s="34">
        <v>20.2456101753172</v>
      </c>
      <c r="X193" s="34">
        <v>20.245978098801302</v>
      </c>
      <c r="Y193" s="34">
        <v>20.245978098801302</v>
      </c>
      <c r="Z193" s="34">
        <v>30.9098149380746</v>
      </c>
      <c r="AA193" s="34">
        <v>32.032362807838503</v>
      </c>
      <c r="AB193" s="34">
        <v>31.521397544057301</v>
      </c>
      <c r="AC193" s="35">
        <v>31.724427494672199</v>
      </c>
    </row>
    <row r="194" spans="2:29" ht="15" customHeight="1" x14ac:dyDescent="0.25">
      <c r="B194" s="5"/>
      <c r="Q194" s="29"/>
      <c r="R194" s="102" t="s">
        <v>43</v>
      </c>
      <c r="S194" s="98">
        <v>0.28415664498175802</v>
      </c>
      <c r="T194" s="41">
        <v>0.33633532818658801</v>
      </c>
      <c r="U194" s="41">
        <v>0.33633532818658801</v>
      </c>
      <c r="V194" s="41">
        <v>0.33633532818658801</v>
      </c>
      <c r="W194" s="41">
        <v>0.33633532818658801</v>
      </c>
      <c r="X194" s="41">
        <v>0.13741353343030599</v>
      </c>
      <c r="Y194" s="41">
        <v>0.19892179475628199</v>
      </c>
      <c r="Z194" s="41" t="s">
        <v>76</v>
      </c>
      <c r="AA194" s="41" t="s">
        <v>76</v>
      </c>
      <c r="AB194" s="41">
        <v>5.2178683204830198E-2</v>
      </c>
      <c r="AC194" s="42">
        <v>5.2178683204830198E-2</v>
      </c>
    </row>
    <row r="195" spans="2:29" ht="15" customHeight="1" x14ac:dyDescent="0.25">
      <c r="B195" s="43"/>
      <c r="Q195" s="93" t="s">
        <v>97</v>
      </c>
      <c r="R195" s="99" t="s">
        <v>44</v>
      </c>
      <c r="S195" s="96">
        <v>26.9</v>
      </c>
      <c r="T195" s="30">
        <v>25.80327265</v>
      </c>
      <c r="U195" s="30">
        <v>25.80327265</v>
      </c>
      <c r="V195" s="30">
        <v>12.562385920000001</v>
      </c>
      <c r="W195" s="30">
        <v>12.777786369999999</v>
      </c>
      <c r="X195" s="30">
        <v>12.784575889999999</v>
      </c>
      <c r="Y195" s="30">
        <v>12.784575889999999</v>
      </c>
      <c r="Z195" s="30">
        <v>23.886420080000001</v>
      </c>
      <c r="AA195" s="30">
        <v>24.996135160000001</v>
      </c>
      <c r="AB195" s="30">
        <v>24.36858337</v>
      </c>
      <c r="AC195" s="31">
        <v>24.567030290000002</v>
      </c>
    </row>
    <row r="196" spans="2:29" ht="15" customHeight="1" x14ac:dyDescent="0.25">
      <c r="Q196" s="17"/>
      <c r="R196" s="100" t="s">
        <v>40</v>
      </c>
      <c r="S196" s="97">
        <v>1.6771746000000001E-2</v>
      </c>
      <c r="T196" s="34">
        <v>1.3481890999999999E-2</v>
      </c>
      <c r="U196" s="34">
        <v>1.3481890999999999E-2</v>
      </c>
      <c r="V196" s="34">
        <v>8.7695310000000005E-3</v>
      </c>
      <c r="W196" s="34">
        <v>8.7695310000000005E-3</v>
      </c>
      <c r="X196" s="34">
        <v>8.7823569999999993E-3</v>
      </c>
      <c r="Y196" s="34">
        <v>8.7823569999999993E-3</v>
      </c>
      <c r="Z196" s="34">
        <v>9.6745930000000004E-3</v>
      </c>
      <c r="AA196" s="34">
        <v>1.0008886E-2</v>
      </c>
      <c r="AB196" s="34">
        <v>9.8197909999999996E-3</v>
      </c>
      <c r="AC196" s="35">
        <v>9.8197909999999996E-3</v>
      </c>
    </row>
    <row r="197" spans="2:29" ht="15" customHeight="1" x14ac:dyDescent="0.25">
      <c r="Q197" s="17"/>
      <c r="R197" s="101" t="s">
        <v>41</v>
      </c>
      <c r="S197" s="120">
        <v>873.02373203093885</v>
      </c>
      <c r="T197" s="121">
        <v>865.35267679824756</v>
      </c>
      <c r="U197" s="121">
        <v>865.35267679824756</v>
      </c>
      <c r="V197" s="121">
        <v>820.89256490818241</v>
      </c>
      <c r="W197" s="121">
        <v>821.51144139522216</v>
      </c>
      <c r="X197" s="121">
        <v>821.54765508392666</v>
      </c>
      <c r="Y197" s="121">
        <v>821.54765508392666</v>
      </c>
      <c r="Z197" s="121">
        <v>854.65272022136833</v>
      </c>
      <c r="AA197" s="121">
        <v>858.29966558482113</v>
      </c>
      <c r="AB197" s="121">
        <v>856.2368088799401</v>
      </c>
      <c r="AC197" s="122">
        <v>856.80792480499429</v>
      </c>
    </row>
    <row r="198" spans="2:29" ht="15" customHeight="1" x14ac:dyDescent="0.25">
      <c r="Q198" s="17"/>
      <c r="R198" s="101" t="s">
        <v>42</v>
      </c>
      <c r="S198" s="97">
        <v>69.814010070000009</v>
      </c>
      <c r="T198" s="34">
        <v>60.292247239999995</v>
      </c>
      <c r="U198" s="34">
        <v>60.292247239999995</v>
      </c>
      <c r="V198" s="34">
        <v>34.760050999999997</v>
      </c>
      <c r="W198" s="34">
        <v>34.980005480000003</v>
      </c>
      <c r="X198" s="34">
        <v>35.019322099999997</v>
      </c>
      <c r="Y198" s="34">
        <v>35.019322099999997</v>
      </c>
      <c r="Z198" s="34">
        <v>48.62719534</v>
      </c>
      <c r="AA198" s="34">
        <v>50.613818709999997</v>
      </c>
      <c r="AB198" s="34">
        <v>49.490072560000002</v>
      </c>
      <c r="AC198" s="35">
        <v>49.693102520000004</v>
      </c>
    </row>
    <row r="199" spans="2:29" ht="15" customHeight="1" x14ac:dyDescent="0.25">
      <c r="Q199" s="29"/>
      <c r="R199" s="102" t="s">
        <v>43</v>
      </c>
      <c r="S199" s="98">
        <v>0.284188314</v>
      </c>
      <c r="T199" s="41">
        <v>0.53948945400000003</v>
      </c>
      <c r="U199" s="41">
        <v>0.53948945400000003</v>
      </c>
      <c r="V199" s="41">
        <v>0.53948945400000003</v>
      </c>
      <c r="W199" s="41">
        <v>0.53948945400000003</v>
      </c>
      <c r="X199" s="41">
        <v>0.258093287</v>
      </c>
      <c r="Y199" s="41">
        <v>0.28139616699999997</v>
      </c>
      <c r="Z199" s="41" t="s">
        <v>76</v>
      </c>
      <c r="AA199" s="41" t="s">
        <v>76</v>
      </c>
      <c r="AB199" s="41">
        <v>0.25533280899999999</v>
      </c>
      <c r="AC199" s="42">
        <v>0.25533280899999999</v>
      </c>
    </row>
    <row r="200" spans="2:29" ht="15" customHeight="1" x14ac:dyDescent="0.25">
      <c r="Q200" s="93" t="s">
        <v>98</v>
      </c>
      <c r="R200" s="99" t="s">
        <v>44</v>
      </c>
      <c r="S200" s="96">
        <v>24.9</v>
      </c>
      <c r="T200" s="30">
        <v>24.784466938844201</v>
      </c>
      <c r="U200" s="30">
        <v>24.784466938844201</v>
      </c>
      <c r="V200" s="30">
        <v>12.6927418602821</v>
      </c>
      <c r="W200" s="30">
        <v>12.7777777777778</v>
      </c>
      <c r="X200" s="30">
        <v>12.7777777777778</v>
      </c>
      <c r="Y200" s="30">
        <v>12.7777777777778</v>
      </c>
      <c r="Z200" s="30">
        <v>23.330442481401001</v>
      </c>
      <c r="AA200" s="30">
        <v>24.4402773954643</v>
      </c>
      <c r="AB200" s="30">
        <v>23.932918948967899</v>
      </c>
      <c r="AC200" s="31">
        <v>24.132633690569499</v>
      </c>
    </row>
    <row r="201" spans="2:29" ht="15" customHeight="1" x14ac:dyDescent="0.25">
      <c r="Q201" s="17"/>
      <c r="R201" s="100" t="s">
        <v>40</v>
      </c>
      <c r="S201" s="97">
        <v>4.4810380363458904E-3</v>
      </c>
      <c r="T201" s="34">
        <v>4.7846640377984398E-3</v>
      </c>
      <c r="U201" s="34">
        <v>4.7846640377984398E-3</v>
      </c>
      <c r="V201" s="34">
        <v>4.7846640377984398E-3</v>
      </c>
      <c r="W201" s="34">
        <v>4.7846640377984398E-3</v>
      </c>
      <c r="X201" s="34">
        <v>4.7846640377984398E-3</v>
      </c>
      <c r="Y201" s="34">
        <v>4.7846640377984398E-3</v>
      </c>
      <c r="Z201" s="34">
        <v>6.4716743632582899E-3</v>
      </c>
      <c r="AA201" s="34">
        <v>6.5313461631707403E-3</v>
      </c>
      <c r="AB201" s="34">
        <v>6.5040657234844796E-3</v>
      </c>
      <c r="AC201" s="35">
        <v>6.5040692187973799E-3</v>
      </c>
    </row>
    <row r="202" spans="2:29" ht="15" customHeight="1" x14ac:dyDescent="0.25">
      <c r="Q202" s="17"/>
      <c r="R202" s="101" t="s">
        <v>41</v>
      </c>
      <c r="S202" s="118">
        <v>850.51800231178993</v>
      </c>
      <c r="T202" s="115">
        <v>850.60037577165497</v>
      </c>
      <c r="U202" s="115">
        <v>850.60037577165497</v>
      </c>
      <c r="V202" s="115">
        <v>816.07860324486921</v>
      </c>
      <c r="W202" s="115">
        <v>816.32138006796902</v>
      </c>
      <c r="X202" s="115">
        <v>816.32138006796902</v>
      </c>
      <c r="Y202" s="115">
        <v>816.32138006796902</v>
      </c>
      <c r="Z202" s="115">
        <v>848.72746500883636</v>
      </c>
      <c r="AA202" s="115">
        <v>851.98545160930053</v>
      </c>
      <c r="AB202" s="115">
        <v>850.49599357303509</v>
      </c>
      <c r="AC202" s="119">
        <v>851.06774638314869</v>
      </c>
    </row>
    <row r="203" spans="2:29" ht="15" customHeight="1" x14ac:dyDescent="0.25">
      <c r="Q203" s="17"/>
      <c r="R203" s="101" t="s">
        <v>42</v>
      </c>
      <c r="S203" s="97">
        <v>36.434740905494699</v>
      </c>
      <c r="T203" s="34">
        <v>37.091025669549197</v>
      </c>
      <c r="U203" s="34">
        <v>37.091025669549197</v>
      </c>
      <c r="V203" s="34">
        <v>24.833227382813799</v>
      </c>
      <c r="W203" s="34">
        <v>24.919431221969699</v>
      </c>
      <c r="X203" s="34">
        <v>24.919431221969699</v>
      </c>
      <c r="Y203" s="34">
        <v>24.919431221969699</v>
      </c>
      <c r="Z203" s="34">
        <v>39.909308437952397</v>
      </c>
      <c r="AA203" s="34">
        <v>41.189813518379196</v>
      </c>
      <c r="AB203" s="34">
        <v>40.604398939536502</v>
      </c>
      <c r="AC203" s="35">
        <v>40.807503896471999</v>
      </c>
    </row>
    <row r="204" spans="2:29" ht="15" customHeight="1" x14ac:dyDescent="0.25">
      <c r="Q204" s="29"/>
      <c r="R204" s="102" t="s">
        <v>43</v>
      </c>
      <c r="S204" s="98">
        <v>0.28418831429534003</v>
      </c>
      <c r="T204" s="41">
        <v>0.33437250734220703</v>
      </c>
      <c r="U204" s="41">
        <v>0.33437250734220703</v>
      </c>
      <c r="V204" s="41">
        <v>0.33437250734220703</v>
      </c>
      <c r="W204" s="41">
        <v>0.33437250734220703</v>
      </c>
      <c r="X204" s="41">
        <v>0.136557388544019</v>
      </c>
      <c r="Y204" s="41">
        <v>0.19767798670085501</v>
      </c>
      <c r="Z204" s="41" t="s">
        <v>76</v>
      </c>
      <c r="AA204" s="41" t="s">
        <v>76</v>
      </c>
      <c r="AB204" s="41">
        <v>5.0078730263116503E-2</v>
      </c>
      <c r="AC204" s="42">
        <v>5.0215862360449497E-2</v>
      </c>
    </row>
    <row r="205" spans="2:29" ht="15" customHeight="1" x14ac:dyDescent="0.25">
      <c r="Q205" s="93" t="s">
        <v>99</v>
      </c>
      <c r="R205" s="99" t="s">
        <v>44</v>
      </c>
      <c r="S205" s="96">
        <v>23</v>
      </c>
      <c r="T205" s="30">
        <v>23.1602067933234</v>
      </c>
      <c r="U205" s="30">
        <v>23.1602067933234</v>
      </c>
      <c r="V205" s="30">
        <v>12.6947407340787</v>
      </c>
      <c r="W205" s="30">
        <v>12.7777798862698</v>
      </c>
      <c r="X205" s="30">
        <v>12.778287600952501</v>
      </c>
      <c r="Y205" s="30">
        <v>12.778287600952501</v>
      </c>
      <c r="Z205" s="30">
        <v>23.3304365719038</v>
      </c>
      <c r="AA205" s="30">
        <v>24.440267912056498</v>
      </c>
      <c r="AB205" s="30">
        <v>23.929949083243599</v>
      </c>
      <c r="AC205" s="31">
        <v>24.128036794818801</v>
      </c>
    </row>
    <row r="206" spans="2:29" ht="15" customHeight="1" x14ac:dyDescent="0.25">
      <c r="Q206" s="17"/>
      <c r="R206" s="100" t="s">
        <v>40</v>
      </c>
      <c r="S206" s="97">
        <v>1.5565508729067999E-2</v>
      </c>
      <c r="T206" s="34">
        <v>1.4886251046796599E-2</v>
      </c>
      <c r="U206" s="34">
        <v>1.4886251046796599E-2</v>
      </c>
      <c r="V206" s="34">
        <v>9.0865347989195506E-3</v>
      </c>
      <c r="W206" s="34">
        <v>9.0865347989195506E-3</v>
      </c>
      <c r="X206" s="34">
        <v>9.08508093732718E-3</v>
      </c>
      <c r="Y206" s="34">
        <v>9.08508093732718E-3</v>
      </c>
      <c r="Z206" s="34">
        <v>1.07853115952954E-2</v>
      </c>
      <c r="AA206" s="34">
        <v>1.08454586837201E-2</v>
      </c>
      <c r="AB206" s="34">
        <v>1.08178004266759E-2</v>
      </c>
      <c r="AC206" s="35">
        <v>1.08178004266759E-2</v>
      </c>
    </row>
    <row r="207" spans="2:29" ht="15" customHeight="1" x14ac:dyDescent="0.25">
      <c r="Q207" s="17"/>
      <c r="R207" s="101" t="s">
        <v>41</v>
      </c>
      <c r="S207" s="118">
        <v>860.04910048473459</v>
      </c>
      <c r="T207" s="115">
        <v>859.59754245999682</v>
      </c>
      <c r="U207" s="115">
        <v>859.59754245999682</v>
      </c>
      <c r="V207" s="115">
        <v>821.68559762462667</v>
      </c>
      <c r="W207" s="115">
        <v>821.92430089836398</v>
      </c>
      <c r="X207" s="115">
        <v>821.92386680222194</v>
      </c>
      <c r="Y207" s="115">
        <v>821.92386680222194</v>
      </c>
      <c r="Z207" s="115">
        <v>854.55303879743781</v>
      </c>
      <c r="AA207" s="115">
        <v>857.83346669736318</v>
      </c>
      <c r="AB207" s="115">
        <v>856.32499389399186</v>
      </c>
      <c r="AC207" s="119">
        <v>856.89597641546186</v>
      </c>
    </row>
    <row r="208" spans="2:29" ht="15" customHeight="1" x14ac:dyDescent="0.25">
      <c r="Q208" s="17"/>
      <c r="R208" s="101" t="s">
        <v>42</v>
      </c>
      <c r="S208" s="97">
        <v>62.7052399572691</v>
      </c>
      <c r="T208" s="34">
        <v>61.142830573968801</v>
      </c>
      <c r="U208" s="34">
        <v>61.142830573968801</v>
      </c>
      <c r="V208" s="34">
        <v>35.695493738882796</v>
      </c>
      <c r="W208" s="34">
        <v>35.780337449256997</v>
      </c>
      <c r="X208" s="34">
        <v>35.777185641371098</v>
      </c>
      <c r="Y208" s="34">
        <v>35.777185641371098</v>
      </c>
      <c r="Z208" s="34">
        <v>50.884533270953604</v>
      </c>
      <c r="AA208" s="34">
        <v>52.1751445335005</v>
      </c>
      <c r="AB208" s="34">
        <v>51.581665131943005</v>
      </c>
      <c r="AC208" s="35">
        <v>51.784695082420498</v>
      </c>
    </row>
    <row r="209" spans="17:29" ht="15" customHeight="1" x14ac:dyDescent="0.25">
      <c r="Q209" s="29"/>
      <c r="R209" s="102" t="s">
        <v>43</v>
      </c>
      <c r="S209" s="98">
        <v>0.28418831429534003</v>
      </c>
      <c r="T209" s="41">
        <v>0.33163563852785799</v>
      </c>
      <c r="U209" s="41">
        <v>0.33163563852785799</v>
      </c>
      <c r="V209" s="41">
        <v>0.33163563852785799</v>
      </c>
      <c r="W209" s="41">
        <v>0.33163563852785799</v>
      </c>
      <c r="X209" s="41">
        <v>0.13549557197230699</v>
      </c>
      <c r="Y209" s="41">
        <v>0.196140066555551</v>
      </c>
      <c r="Z209" s="41" t="s">
        <v>76</v>
      </c>
      <c r="AA209" s="41" t="s">
        <v>76</v>
      </c>
      <c r="AB209" s="41">
        <v>4.7478993546100398E-2</v>
      </c>
      <c r="AC209" s="42">
        <v>4.7478993546100398E-2</v>
      </c>
    </row>
    <row r="210" spans="17:29" ht="15" customHeight="1" x14ac:dyDescent="0.25">
      <c r="Q210" s="93" t="s">
        <v>100</v>
      </c>
      <c r="R210" s="99" t="s">
        <v>44</v>
      </c>
      <c r="S210" s="96">
        <v>23</v>
      </c>
      <c r="T210" s="30">
        <v>23</v>
      </c>
      <c r="U210" s="30">
        <v>23</v>
      </c>
      <c r="V210" s="30">
        <v>12.6949428107323</v>
      </c>
      <c r="W210" s="30">
        <v>12.7780036785152</v>
      </c>
      <c r="X210" s="30">
        <v>12.7780036785152</v>
      </c>
      <c r="Y210" s="30">
        <v>12.7780036785152</v>
      </c>
      <c r="Z210" s="30">
        <v>23.330436398073999</v>
      </c>
      <c r="AA210" s="30">
        <v>24.4402676614306</v>
      </c>
      <c r="AB210" s="30">
        <v>23.929906334125299</v>
      </c>
      <c r="AC210" s="31">
        <v>24.131333388819201</v>
      </c>
    </row>
    <row r="211" spans="17:29" ht="15" customHeight="1" x14ac:dyDescent="0.25">
      <c r="Q211" s="17"/>
      <c r="R211" s="100" t="s">
        <v>40</v>
      </c>
      <c r="S211" s="97">
        <v>1.5565508729067999E-2</v>
      </c>
      <c r="T211" s="34">
        <v>1.5565508729067999E-2</v>
      </c>
      <c r="U211" s="34">
        <v>1.5565508729067999E-2</v>
      </c>
      <c r="V211" s="34">
        <v>9.1365181568946099E-3</v>
      </c>
      <c r="W211" s="34">
        <v>9.1365181568946099E-3</v>
      </c>
      <c r="X211" s="34">
        <v>9.1365181568946099E-3</v>
      </c>
      <c r="Y211" s="34">
        <v>9.1365181568946099E-3</v>
      </c>
      <c r="Z211" s="34">
        <v>1.08369537996555E-2</v>
      </c>
      <c r="AA211" s="34">
        <v>1.0897103613022201E-2</v>
      </c>
      <c r="AB211" s="34">
        <v>1.0869441799930799E-2</v>
      </c>
      <c r="AC211" s="35">
        <v>1.0869445205563001E-2</v>
      </c>
    </row>
    <row r="212" spans="17:29" ht="15" customHeight="1" x14ac:dyDescent="0.25">
      <c r="Q212" s="17"/>
      <c r="R212" s="101" t="s">
        <v>41</v>
      </c>
      <c r="S212" s="118">
        <v>860.04910048473459</v>
      </c>
      <c r="T212" s="115">
        <v>860.04910048473459</v>
      </c>
      <c r="U212" s="115">
        <v>860.04910048473459</v>
      </c>
      <c r="V212" s="115">
        <v>821.75125981625285</v>
      </c>
      <c r="W212" s="115">
        <v>821.99004442468845</v>
      </c>
      <c r="X212" s="115">
        <v>821.99004442468845</v>
      </c>
      <c r="Y212" s="115">
        <v>821.99004442468845</v>
      </c>
      <c r="Z212" s="115">
        <v>854.62278137616647</v>
      </c>
      <c r="AA212" s="115">
        <v>857.90347382154755</v>
      </c>
      <c r="AB212" s="115">
        <v>856.39475364322175</v>
      </c>
      <c r="AC212" s="119">
        <v>856.975413725782</v>
      </c>
    </row>
    <row r="213" spans="17:29" ht="15" customHeight="1" x14ac:dyDescent="0.25">
      <c r="Q213" s="17"/>
      <c r="R213" s="101" t="s">
        <v>42</v>
      </c>
      <c r="S213" s="97">
        <v>62.7052399572691</v>
      </c>
      <c r="T213" s="34">
        <v>62.7052399572691</v>
      </c>
      <c r="U213" s="34">
        <v>62.7052399572691</v>
      </c>
      <c r="V213" s="34">
        <v>35.821885156699203</v>
      </c>
      <c r="W213" s="34">
        <v>35.906758772306205</v>
      </c>
      <c r="X213" s="34">
        <v>35.906758772306205</v>
      </c>
      <c r="Y213" s="34">
        <v>35.906758772306205</v>
      </c>
      <c r="Z213" s="34">
        <v>51.015926875698199</v>
      </c>
      <c r="AA213" s="34">
        <v>52.306651542336404</v>
      </c>
      <c r="AB213" s="34">
        <v>51.713070532909498</v>
      </c>
      <c r="AC213" s="35">
        <v>51.919551149078501</v>
      </c>
    </row>
    <row r="214" spans="17:29" ht="15" customHeight="1" x14ac:dyDescent="0.25">
      <c r="Q214" s="29"/>
      <c r="R214" s="102" t="s">
        <v>43</v>
      </c>
      <c r="S214" s="98">
        <v>0.33169605081884201</v>
      </c>
      <c r="T214" s="41">
        <v>0.33169605081884201</v>
      </c>
      <c r="U214" s="41">
        <v>0.33169605081884201</v>
      </c>
      <c r="V214" s="41">
        <v>0.33169605081884201</v>
      </c>
      <c r="W214" s="41">
        <v>0.33169605081884201</v>
      </c>
      <c r="X214" s="41">
        <v>0.13547923838379</v>
      </c>
      <c r="Y214" s="41">
        <v>0.196116926637315</v>
      </c>
      <c r="Z214" s="41" t="s">
        <v>76</v>
      </c>
      <c r="AA214" s="41" t="s">
        <v>76</v>
      </c>
      <c r="AB214" s="41">
        <v>4.7439520039347899E-2</v>
      </c>
      <c r="AC214" s="42">
        <v>4.75394058370847E-2</v>
      </c>
    </row>
    <row r="215" spans="17:29" ht="15" customHeight="1" x14ac:dyDescent="0.25">
      <c r="Q215" s="93" t="s">
        <v>101</v>
      </c>
      <c r="R215" s="99" t="s">
        <v>44</v>
      </c>
      <c r="S215" s="96">
        <v>24.9</v>
      </c>
      <c r="T215" s="30">
        <v>24.899999999999899</v>
      </c>
      <c r="U215" s="30">
        <v>24.899999999999899</v>
      </c>
      <c r="V215" s="30">
        <v>12.6925453781525</v>
      </c>
      <c r="W215" s="30">
        <v>12.7777777777778</v>
      </c>
      <c r="X215" s="30">
        <v>12.7862277337351</v>
      </c>
      <c r="Y215" s="30">
        <v>12.7862277337351</v>
      </c>
      <c r="Z215" s="30">
        <v>23.330445921753899</v>
      </c>
      <c r="AA215" s="30">
        <v>24.440282087034401</v>
      </c>
      <c r="AB215" s="30">
        <v>23.9332568333095</v>
      </c>
      <c r="AC215" s="31">
        <v>24.1330182612211</v>
      </c>
    </row>
    <row r="216" spans="17:29" ht="15" customHeight="1" x14ac:dyDescent="0.25">
      <c r="Q216" s="17"/>
      <c r="R216" s="100" t="s">
        <v>40</v>
      </c>
      <c r="S216" s="97">
        <v>4.4810380363458904E-3</v>
      </c>
      <c r="T216" s="34">
        <v>4.4810380363458904E-3</v>
      </c>
      <c r="U216" s="34">
        <v>4.4810380363458904E-3</v>
      </c>
      <c r="V216" s="34">
        <v>4.4810380363458904E-3</v>
      </c>
      <c r="W216" s="34">
        <v>4.4810380363458904E-3</v>
      </c>
      <c r="X216" s="34">
        <v>4.4810380363458904E-3</v>
      </c>
      <c r="Y216" s="34">
        <v>4.4810380363458904E-3</v>
      </c>
      <c r="Z216" s="34">
        <v>6.16575533759171E-3</v>
      </c>
      <c r="AA216" s="34">
        <v>6.22547945911784E-3</v>
      </c>
      <c r="AB216" s="34">
        <v>6.19819305819306E-3</v>
      </c>
      <c r="AC216" s="35">
        <v>6.19819305819306E-3</v>
      </c>
    </row>
    <row r="217" spans="17:29" ht="15" customHeight="1" x14ac:dyDescent="0.25">
      <c r="Q217" s="17"/>
      <c r="R217" s="101" t="s">
        <v>41</v>
      </c>
      <c r="S217" s="118">
        <v>850.51800231178993</v>
      </c>
      <c r="T217" s="115">
        <v>850.51800231178993</v>
      </c>
      <c r="U217" s="115">
        <v>850.51800231178993</v>
      </c>
      <c r="V217" s="115">
        <v>815.68270649469366</v>
      </c>
      <c r="W217" s="115">
        <v>815.92592639156396</v>
      </c>
      <c r="X217" s="115">
        <v>815.95003925739684</v>
      </c>
      <c r="Y217" s="115">
        <v>815.95003925739684</v>
      </c>
      <c r="Z217" s="115">
        <v>848.31432952488888</v>
      </c>
      <c r="AA217" s="115">
        <v>851.57084407753314</v>
      </c>
      <c r="AB217" s="115">
        <v>850.08303826432621</v>
      </c>
      <c r="AC217" s="119">
        <v>850.65464167064943</v>
      </c>
    </row>
    <row r="218" spans="17:29" ht="15" customHeight="1" x14ac:dyDescent="0.25">
      <c r="Q218" s="17"/>
      <c r="R218" s="101" t="s">
        <v>42</v>
      </c>
      <c r="S218" s="97">
        <v>36.434740905494699</v>
      </c>
      <c r="T218" s="34">
        <v>36.434740905494699</v>
      </c>
      <c r="U218" s="34">
        <v>36.434740905494699</v>
      </c>
      <c r="V218" s="34">
        <v>24.0665137930628</v>
      </c>
      <c r="W218" s="34">
        <v>24.152868705577902</v>
      </c>
      <c r="X218" s="34">
        <v>24.161429947672097</v>
      </c>
      <c r="Y218" s="34">
        <v>24.161429947672097</v>
      </c>
      <c r="Z218" s="34">
        <v>39.1309590596343</v>
      </c>
      <c r="AA218" s="34">
        <v>40.410967492564602</v>
      </c>
      <c r="AB218" s="34">
        <v>39.826164863483797</v>
      </c>
      <c r="AC218" s="35">
        <v>40.0291948140447</v>
      </c>
    </row>
    <row r="219" spans="17:29" ht="15" customHeight="1" x14ac:dyDescent="0.25">
      <c r="Q219" s="29"/>
      <c r="R219" s="102" t="s">
        <v>43</v>
      </c>
      <c r="S219" s="98">
        <v>0.33467515257895503</v>
      </c>
      <c r="T219" s="41">
        <v>0.33467515257895503</v>
      </c>
      <c r="U219" s="41">
        <v>0.33467515257895503</v>
      </c>
      <c r="V219" s="41">
        <v>0.33467515257895503</v>
      </c>
      <c r="W219" s="41">
        <v>0.33467515257895503</v>
      </c>
      <c r="X219" s="41">
        <v>0.13674325285444799</v>
      </c>
      <c r="Y219" s="41">
        <v>0.19793189972450601</v>
      </c>
      <c r="Z219" s="41" t="s">
        <v>76</v>
      </c>
      <c r="AA219" s="41" t="s">
        <v>76</v>
      </c>
      <c r="AB219" s="41">
        <v>5.0518507597197303E-2</v>
      </c>
      <c r="AC219" s="42">
        <v>5.0518507597197303E-2</v>
      </c>
    </row>
    <row r="220" spans="17:29" ht="7.5" customHeight="1" x14ac:dyDescent="0.25"/>
    <row r="221" spans="17:29" ht="15" customHeight="1" x14ac:dyDescent="0.25">
      <c r="Q221" s="1" t="s">
        <v>77</v>
      </c>
    </row>
  </sheetData>
  <mergeCells count="12">
    <mergeCell ref="S181:AC181"/>
    <mergeCell ref="S133:AC133"/>
    <mergeCell ref="J132:M132"/>
    <mergeCell ref="J133:L133"/>
    <mergeCell ref="J180:M180"/>
    <mergeCell ref="J181:L181"/>
    <mergeCell ref="G56:J56"/>
    <mergeCell ref="S57:Y57"/>
    <mergeCell ref="S85:Z85"/>
    <mergeCell ref="G84:J84"/>
    <mergeCell ref="G85:I85"/>
    <mergeCell ref="G57:I57"/>
  </mergeCells>
  <phoneticPr fontId="0" type="noConversion"/>
  <pageMargins left="0.5" right="0.4" top="0.5" bottom="0.55000000000000004" header="0.5" footer="0.5"/>
  <pageSetup scale="66" orientation="landscape" horizontalDpi="4294967292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</vt:lpstr>
      <vt:lpstr>A!Print_Area</vt:lpstr>
    </vt:vector>
  </TitlesOfParts>
  <Company>j. neymark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neymark</dc:creator>
  <cp:lastModifiedBy>Wu, Tiejun</cp:lastModifiedBy>
  <cp:lastPrinted>2002-03-29T16:35:46Z</cp:lastPrinted>
  <dcterms:created xsi:type="dcterms:W3CDTF">2001-10-01T22:11:18Z</dcterms:created>
  <dcterms:modified xsi:type="dcterms:W3CDTF">2023-10-27T19:43:52Z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5f6713-6d19-40ac-a071-63e831bc1e58_Enabled">
    <vt:lpwstr>true</vt:lpwstr>
  </property>
  <property fmtid="{D5CDD505-2E9C-101B-9397-08002B2CF9AE}" pid="3" name="MSIP_Label_b85f6713-6d19-40ac-a071-63e831bc1e58_SetDate">
    <vt:lpwstr>2023-07-19T06:48:57Z</vt:lpwstr>
  </property>
  <property fmtid="{D5CDD505-2E9C-101B-9397-08002B2CF9AE}" pid="4" name="MSIP_Label_b85f6713-6d19-40ac-a071-63e831bc1e58_Method">
    <vt:lpwstr>Standard</vt:lpwstr>
  </property>
  <property fmtid="{D5CDD505-2E9C-101B-9397-08002B2CF9AE}" pid="5" name="MSIP_Label_b85f6713-6d19-40ac-a071-63e831bc1e58_Name">
    <vt:lpwstr>Confidential - Low</vt:lpwstr>
  </property>
  <property fmtid="{D5CDD505-2E9C-101B-9397-08002B2CF9AE}" pid="6" name="MSIP_Label_b85f6713-6d19-40ac-a071-63e831bc1e58_SiteId">
    <vt:lpwstr>36839a65-7f3f-4bac-9ea4-f571f10a9a03</vt:lpwstr>
  </property>
  <property fmtid="{D5CDD505-2E9C-101B-9397-08002B2CF9AE}" pid="7" name="MSIP_Label_b85f6713-6d19-40ac-a071-63e831bc1e58_ActionId">
    <vt:lpwstr>ff74acf7-8174-4e13-919a-6d776e76466c</vt:lpwstr>
  </property>
  <property fmtid="{D5CDD505-2E9C-101B-9397-08002B2CF9AE}" pid="8" name="MSIP_Label_b85f6713-6d19-40ac-a071-63e831bc1e58_ContentBits">
    <vt:lpwstr>0</vt:lpwstr>
  </property>
</Properties>
</file>